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ioLine\2019_Proceutic\_cenik + objednavkovy formular\"/>
    </mc:Choice>
  </mc:AlternateContent>
  <xr:revisionPtr revIDLastSave="0" documentId="13_ncr:1_{DDE7EFB4-D835-49AC-A946-A47286C95881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2" i="1"/>
  <c r="C41" i="1"/>
  <c r="C40" i="1"/>
  <c r="H39" i="1"/>
  <c r="C39" i="1"/>
  <c r="D36" i="1"/>
  <c r="C36" i="1"/>
  <c r="D35" i="1"/>
  <c r="C35" i="1"/>
  <c r="D34" i="1"/>
  <c r="C34" i="1"/>
  <c r="C33" i="1"/>
  <c r="C32" i="1"/>
  <c r="C31" i="1"/>
  <c r="C30" i="1"/>
  <c r="C29" i="1"/>
  <c r="C28" i="1"/>
  <c r="C25" i="1"/>
  <c r="C24" i="1"/>
  <c r="C21" i="1"/>
  <c r="C20" i="1"/>
  <c r="C19" i="1"/>
  <c r="C18" i="1"/>
  <c r="C17" i="1"/>
  <c r="C16" i="1"/>
  <c r="C15" i="1"/>
  <c r="C12" i="1"/>
  <c r="C11" i="1"/>
  <c r="C10" i="1"/>
  <c r="C8" i="1"/>
  <c r="C6" i="1"/>
  <c r="C5" i="1"/>
  <c r="C4" i="1"/>
  <c r="E36" i="1" l="1"/>
  <c r="F36" i="1" s="1"/>
  <c r="H36" i="1" s="1"/>
  <c r="E35" i="1"/>
  <c r="F35" i="1" s="1"/>
  <c r="H35" i="1" s="1"/>
  <c r="E34" i="1"/>
  <c r="F34" i="1" s="1"/>
  <c r="H34" i="1" s="1"/>
  <c r="B33" i="1"/>
  <c r="E24" i="1" l="1"/>
  <c r="F24" i="1" s="1"/>
  <c r="H24" i="1" s="1"/>
  <c r="D25" i="1"/>
  <c r="B40" i="1"/>
  <c r="D40" i="1"/>
  <c r="B49" i="1"/>
  <c r="B41" i="1"/>
  <c r="F41" i="1"/>
  <c r="H41" i="1" s="1"/>
  <c r="E25" i="1"/>
  <c r="F25" i="1" s="1"/>
  <c r="H25" i="1" s="1"/>
  <c r="F42" i="1"/>
  <c r="H42" i="1" s="1"/>
  <c r="D39" i="1"/>
  <c r="E40" i="1"/>
  <c r="F40" i="1" s="1"/>
  <c r="H40" i="1" s="1"/>
  <c r="B24" i="1"/>
  <c r="E39" i="1"/>
  <c r="F39" i="1" s="1"/>
  <c r="F46" i="1"/>
  <c r="H46" i="1" s="1"/>
  <c r="F44" i="1"/>
  <c r="H44" i="1" s="1"/>
  <c r="F48" i="1"/>
  <c r="H48" i="1" s="1"/>
  <c r="F49" i="1"/>
  <c r="H49" i="1" s="1"/>
  <c r="D24" i="1"/>
  <c r="B25" i="1"/>
  <c r="B39" i="1"/>
  <c r="F47" i="1"/>
  <c r="H47" i="1" s="1"/>
  <c r="B48" i="1"/>
  <c r="E45" i="1" l="1"/>
  <c r="H45" i="1" s="1"/>
  <c r="F43" i="1"/>
  <c r="H43" i="1" s="1"/>
  <c r="B5" i="1" l="1"/>
  <c r="B17" i="1"/>
  <c r="B28" i="1"/>
  <c r="D5" i="1"/>
  <c r="E32" i="1"/>
  <c r="F32" i="1" s="1"/>
  <c r="H32" i="1" s="1"/>
  <c r="D29" i="1"/>
  <c r="B12" i="1"/>
  <c r="B18" i="1"/>
  <c r="B29" i="1"/>
  <c r="D6" i="1"/>
  <c r="D12" i="1"/>
  <c r="D18" i="1"/>
  <c r="D30" i="1"/>
  <c r="B11" i="1"/>
  <c r="B21" i="1"/>
  <c r="B32" i="1"/>
  <c r="D21" i="1"/>
  <c r="D33" i="1"/>
  <c r="B6" i="1"/>
  <c r="B8" i="1"/>
  <c r="B15" i="1"/>
  <c r="B19" i="1"/>
  <c r="B30" i="1"/>
  <c r="E28" i="1"/>
  <c r="F28" i="1" s="1"/>
  <c r="H28" i="1" s="1"/>
  <c r="D31" i="1"/>
  <c r="B4" i="1"/>
  <c r="B10" i="1"/>
  <c r="B16" i="1"/>
  <c r="B20" i="1"/>
  <c r="B31" i="1"/>
  <c r="E29" i="1"/>
  <c r="F29" i="1" s="1"/>
  <c r="H29" i="1" s="1"/>
  <c r="D28" i="1"/>
  <c r="D32" i="1"/>
  <c r="D20" i="1" l="1"/>
  <c r="D15" i="1"/>
  <c r="E21" i="1"/>
  <c r="F21" i="1" s="1"/>
  <c r="H21" i="1" s="1"/>
  <c r="D16" i="1"/>
  <c r="E33" i="1"/>
  <c r="F33" i="1" s="1"/>
  <c r="H33" i="1" s="1"/>
  <c r="D8" i="1"/>
  <c r="E6" i="1"/>
  <c r="F6" i="1" s="1"/>
  <c r="H6" i="1" s="1"/>
  <c r="E18" i="1"/>
  <c r="F18" i="1" s="1"/>
  <c r="H18" i="1" s="1"/>
  <c r="E11" i="1"/>
  <c r="F11" i="1" s="1"/>
  <c r="H11" i="1" s="1"/>
  <c r="D19" i="1"/>
  <c r="D17" i="1"/>
  <c r="E20" i="1"/>
  <c r="F20" i="1" s="1"/>
  <c r="H20" i="1" s="1"/>
  <c r="E4" i="1"/>
  <c r="F4" i="1" s="1"/>
  <c r="H4" i="1" s="1"/>
  <c r="D10" i="1"/>
  <c r="E15" i="1"/>
  <c r="F15" i="1" s="1"/>
  <c r="H15" i="1" s="1"/>
  <c r="E16" i="1"/>
  <c r="F16" i="1" s="1"/>
  <c r="H16" i="1" s="1"/>
  <c r="E12" i="1"/>
  <c r="F12" i="1" s="1"/>
  <c r="H12" i="1" s="1"/>
  <c r="E10" i="1"/>
  <c r="F10" i="1" s="1"/>
  <c r="H10" i="1" s="1"/>
  <c r="D4" i="1"/>
  <c r="E17" i="1"/>
  <c r="F17" i="1" s="1"/>
  <c r="H17" i="1" s="1"/>
  <c r="E19" i="1"/>
  <c r="F19" i="1" s="1"/>
  <c r="H19" i="1" s="1"/>
  <c r="E8" i="1"/>
  <c r="F8" i="1" s="1"/>
  <c r="H8" i="1" s="1"/>
  <c r="E30" i="1"/>
  <c r="F30" i="1" s="1"/>
  <c r="H30" i="1" s="1"/>
  <c r="E31" i="1"/>
  <c r="F31" i="1" s="1"/>
  <c r="H31" i="1" s="1"/>
  <c r="D11" i="1"/>
  <c r="E5" i="1" l="1"/>
  <c r="F5" i="1" s="1"/>
  <c r="H5" i="1" s="1"/>
  <c r="H51" i="1" s="1"/>
  <c r="H50" i="1" l="1"/>
</calcChain>
</file>

<file path=xl/sharedStrings.xml><?xml version="1.0" encoding="utf-8"?>
<sst xmlns="http://schemas.openxmlformats.org/spreadsheetml/2006/main" count="62" uniqueCount="62">
  <si>
    <t>CENÍK</t>
  </si>
  <si>
    <t>SLEVA</t>
  </si>
  <si>
    <t>POČET KUSŮ</t>
  </si>
  <si>
    <t>CELKEM</t>
  </si>
  <si>
    <t>OBJEDNACÍ ČÍSLO</t>
  </si>
  <si>
    <t>NÁZEV</t>
  </si>
  <si>
    <t>BALENÍ / OBSAH</t>
  </si>
  <si>
    <t>VOC bez DPH</t>
  </si>
  <si>
    <t>VOC vč. DPH</t>
  </si>
  <si>
    <t>Bioline JaTó Proceutic / kabinetní produkty</t>
  </si>
  <si>
    <t>PCP40200</t>
  </si>
  <si>
    <t xml:space="preserve">PCP30200 </t>
  </si>
  <si>
    <t xml:space="preserve">PCP13140 </t>
  </si>
  <si>
    <t>PCP12150</t>
  </si>
  <si>
    <t xml:space="preserve">PCP10150 </t>
  </si>
  <si>
    <t>PCP14150</t>
  </si>
  <si>
    <t xml:space="preserve">PCP11150 </t>
  </si>
  <si>
    <t>Bioline JaTó Proceutic / domácí péče</t>
  </si>
  <si>
    <t>PCR40100</t>
  </si>
  <si>
    <t xml:space="preserve">PCR30100 </t>
  </si>
  <si>
    <t>PCR21030</t>
  </si>
  <si>
    <t>PCR12050</t>
  </si>
  <si>
    <t xml:space="preserve">PCR20015 </t>
  </si>
  <si>
    <t>PCR10050</t>
  </si>
  <si>
    <t xml:space="preserve">PCR11050 </t>
  </si>
  <si>
    <t>Bioline JaTó / doplňkové podukty</t>
  </si>
  <si>
    <t>DSR13030</t>
  </si>
  <si>
    <t>SDR13050</t>
  </si>
  <si>
    <t>XPC21</t>
  </si>
  <si>
    <t>XPC12</t>
  </si>
  <si>
    <t>XPC20</t>
  </si>
  <si>
    <t xml:space="preserve">XPC10 </t>
  </si>
  <si>
    <t xml:space="preserve">XPC11 </t>
  </si>
  <si>
    <t xml:space="preserve">PCFORINT </t>
  </si>
  <si>
    <t>PC222B</t>
  </si>
  <si>
    <t>Katalog produktů v CZ</t>
  </si>
  <si>
    <t>PCLET</t>
  </si>
  <si>
    <t>Letáček pro koncové klienty v CZ</t>
  </si>
  <si>
    <t>PCMAN</t>
  </si>
  <si>
    <t>Profesionální manuál v CZ</t>
  </si>
  <si>
    <t>XDS13</t>
  </si>
  <si>
    <t>XSD13B</t>
  </si>
  <si>
    <t>V0250025</t>
  </si>
  <si>
    <t>V0350035</t>
  </si>
  <si>
    <t>V0360036</t>
  </si>
  <si>
    <t>V0450045</t>
  </si>
  <si>
    <t>PARANANZAW</t>
  </si>
  <si>
    <t>CIOTOLAT1541</t>
  </si>
  <si>
    <t>CIOTOLAT6003</t>
  </si>
  <si>
    <t>PENNELLO1</t>
  </si>
  <si>
    <t>PENNELLO2</t>
  </si>
  <si>
    <t>Celkem Bez DPH</t>
  </si>
  <si>
    <t>Celkem s DPH</t>
  </si>
  <si>
    <t>Bioline JaTó Proceutic / promo v hodnotě 10 % z objednávky VOC bez DPH</t>
  </si>
  <si>
    <t>Bioline JaTó / promo v hodnotě 10 % z objednávky VOC bez DPH</t>
  </si>
  <si>
    <t>Zástěra s vyšitým logem, 100% bavlna, uni velikost, šedá</t>
  </si>
  <si>
    <t>Miska plastová malá 9,4 x 9 x 6 cm</t>
  </si>
  <si>
    <t>Miska plastová velká 15 x 14 x 4 cm</t>
  </si>
  <si>
    <t>Žínky s vyšitým logem, set 2 ks, 100% bavlna, froté bílé</t>
  </si>
  <si>
    <t>Žínky s vyšitým logem, set 2 ks, 100% bavlna, froté modré NOVINKA</t>
  </si>
  <si>
    <t>Čelenka s vyšitým logem, 100% bavlna, froté bílé</t>
  </si>
  <si>
    <t>Platný od 1.6.2020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</si>
</sst>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Kč-405]_-;\-* #,##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5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7" fillId="0" borderId="3" xfId="0" applyFont="1" applyBorder="1"/>
    <xf numFmtId="0" fontId="0" fillId="0" borderId="4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3" fontId="0" fillId="0" borderId="5" xfId="0" applyNumberFormat="1" applyBorder="1"/>
    <xf numFmtId="3" fontId="1" fillId="0" borderId="5" xfId="0" applyNumberFormat="1" applyFont="1" applyBorder="1"/>
    <xf numFmtId="164" fontId="8" fillId="0" borderId="6" xfId="0" applyNumberFormat="1" applyFont="1" applyBorder="1"/>
    <xf numFmtId="0" fontId="0" fillId="0" borderId="7" xfId="0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/>
    </xf>
    <xf numFmtId="3" fontId="0" fillId="0" borderId="2" xfId="0" applyNumberFormat="1" applyBorder="1"/>
    <xf numFmtId="3" fontId="1" fillId="0" borderId="2" xfId="0" applyNumberFormat="1" applyFont="1" applyBorder="1"/>
    <xf numFmtId="164" fontId="8" fillId="0" borderId="8" xfId="0" applyNumberFormat="1" applyFont="1" applyBorder="1"/>
    <xf numFmtId="0" fontId="0" fillId="0" borderId="9" xfId="0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center"/>
    </xf>
    <xf numFmtId="3" fontId="0" fillId="0" borderId="10" xfId="0" applyNumberFormat="1" applyBorder="1"/>
    <xf numFmtId="3" fontId="1" fillId="0" borderId="10" xfId="0" applyNumberFormat="1" applyFont="1" applyBorder="1"/>
    <xf numFmtId="164" fontId="8" fillId="0" borderId="11" xfId="0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0" fillId="3" borderId="4" xfId="0" applyFill="1" applyBorder="1" applyAlignment="1">
      <alignment horizontal="left"/>
    </xf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3" fontId="0" fillId="3" borderId="5" xfId="0" applyNumberFormat="1" applyFill="1" applyBorder="1"/>
    <xf numFmtId="3" fontId="1" fillId="3" borderId="5" xfId="0" applyNumberFormat="1" applyFont="1" applyFill="1" applyBorder="1"/>
    <xf numFmtId="164" fontId="8" fillId="3" borderId="6" xfId="0" applyNumberFormat="1" applyFont="1" applyFill="1" applyBorder="1"/>
    <xf numFmtId="0" fontId="0" fillId="3" borderId="7" xfId="0" applyFill="1" applyBorder="1" applyAlignment="1">
      <alignment horizontal="left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3" fontId="0" fillId="3" borderId="2" xfId="0" applyNumberFormat="1" applyFill="1" applyBorder="1"/>
    <xf numFmtId="3" fontId="1" fillId="3" borderId="2" xfId="0" applyNumberFormat="1" applyFont="1" applyFill="1" applyBorder="1"/>
    <xf numFmtId="164" fontId="8" fillId="3" borderId="8" xfId="0" applyNumberFormat="1" applyFont="1" applyFill="1" applyBorder="1"/>
    <xf numFmtId="0" fontId="0" fillId="3" borderId="9" xfId="0" applyFill="1" applyBorder="1" applyAlignment="1">
      <alignment horizontal="left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3" fontId="0" fillId="3" borderId="10" xfId="0" applyNumberFormat="1" applyFill="1" applyBorder="1"/>
    <xf numFmtId="3" fontId="1" fillId="3" borderId="10" xfId="0" applyNumberFormat="1" applyFont="1" applyFill="1" applyBorder="1"/>
    <xf numFmtId="164" fontId="8" fillId="3" borderId="11" xfId="0" applyNumberFormat="1" applyFont="1" applyFill="1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2" fillId="4" borderId="0" xfId="0" applyFont="1" applyFill="1"/>
    <xf numFmtId="0" fontId="2" fillId="4" borderId="0" xfId="0" applyFont="1" applyFill="1" applyAlignment="1">
      <alignment horizontal="right"/>
    </xf>
    <xf numFmtId="164" fontId="2" fillId="4" borderId="0" xfId="0" applyNumberFormat="1" applyFont="1" applyFill="1"/>
    <xf numFmtId="0" fontId="6" fillId="0" borderId="0" xfId="0" applyFont="1" applyAlignment="1">
      <alignment horizontal="center"/>
    </xf>
    <xf numFmtId="3" fontId="1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3" fontId="0" fillId="0" borderId="2" xfId="0" applyNumberForma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57150</xdr:rowOff>
    </xdr:from>
    <xdr:to>
      <xdr:col>1</xdr:col>
      <xdr:colOff>561975</xdr:colOff>
      <xdr:row>0</xdr:row>
      <xdr:rowOff>394871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88607C1-B1E4-487B-8799-268DA5458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57150"/>
          <a:ext cx="1476375" cy="3377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ioLine/2019_Proceutic/PROCEUTIC%20-%20cen&#237;k%20+%20obj.%20formul&#225;&#345;%20-%20k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ladní tabulka"/>
      <sheetName val="Ceník Proceutic CZ"/>
      <sheetName val="Obj. formulář Proceutic"/>
    </sheetNames>
    <sheetDataSet>
      <sheetData sheetId="0">
        <row r="5">
          <cell r="B5" t="str">
            <v>PROFESSIONAL PRODUCTS</v>
          </cell>
        </row>
        <row r="6">
          <cell r="A6" t="str">
            <v>PCP40200</v>
          </cell>
          <cell r="B6" t="str">
            <v xml:space="preserve">P </v>
          </cell>
          <cell r="C6" t="str">
            <v>CLEAN BIOTIC FACE &amp; EYES DELICATE CLEANSER / Jemný odličovač obličeje a očí</v>
          </cell>
          <cell r="D6" t="str">
            <v xml:space="preserve">200 ml </v>
          </cell>
          <cell r="E6" t="str">
            <v>PCP40200</v>
          </cell>
          <cell r="F6">
            <v>9.5</v>
          </cell>
          <cell r="G6">
            <v>691.6</v>
          </cell>
          <cell r="H6">
            <v>836.83600000000001</v>
          </cell>
        </row>
        <row r="7">
          <cell r="A7" t="str">
            <v xml:space="preserve">PCP30200 </v>
          </cell>
          <cell r="B7" t="str">
            <v xml:space="preserve">P </v>
          </cell>
          <cell r="C7" t="str">
            <v>OXI-GEL DUAL ACTION CLEANSER /  Odličovač s dvojím účinkem</v>
          </cell>
          <cell r="D7" t="str">
            <v xml:space="preserve">200 ml </v>
          </cell>
          <cell r="E7" t="str">
            <v xml:space="preserve">PCP30200 </v>
          </cell>
          <cell r="F7">
            <v>9.5</v>
          </cell>
          <cell r="G7">
            <v>691.6</v>
          </cell>
          <cell r="H7">
            <v>836.83600000000001</v>
          </cell>
        </row>
        <row r="8">
          <cell r="A8" t="str">
            <v xml:space="preserve">PCP13140 </v>
          </cell>
          <cell r="B8" t="str">
            <v>P</v>
          </cell>
          <cell r="C8" t="str">
            <v>PEPTIDE PEEL EXFOLIATING FLUID / Peptidový exfoliační fluid                                                                           RETINOID BOOSTER PEEL-OFF MASK / Retinoidová slupovací maska</v>
          </cell>
          <cell r="D8" t="str">
            <v>10 x 4 ml                                      10 x 10 ml</v>
          </cell>
          <cell r="E8" t="str">
            <v xml:space="preserve">PCP13140 </v>
          </cell>
          <cell r="F8">
            <v>62</v>
          </cell>
          <cell r="G8">
            <v>4513.6000000000004</v>
          </cell>
          <cell r="H8">
            <v>5461.4560000000001</v>
          </cell>
        </row>
        <row r="10">
          <cell r="A10" t="str">
            <v>PCP12150</v>
          </cell>
          <cell r="B10" t="str">
            <v>P</v>
          </cell>
          <cell r="C10" t="str">
            <v>9 HERBS POWDER DUAL ACTION EXFOLIATOR / Bylinný peeling s dvojím účinkem                                                       α &amp; β PEEL EXFOLIATING BOOSTER GEL  / α &amp; β Gel posilující exfoliaci</v>
          </cell>
          <cell r="D10" t="str">
            <v>10 x 10 g                       10 x 15 ml</v>
          </cell>
          <cell r="E10" t="str">
            <v>PCP12150</v>
          </cell>
          <cell r="F10">
            <v>49</v>
          </cell>
          <cell r="G10">
            <v>3567.2000000000003</v>
          </cell>
          <cell r="H10">
            <v>4316.3119999999999</v>
          </cell>
        </row>
        <row r="12">
          <cell r="A12" t="str">
            <v xml:space="preserve">PCP10150 </v>
          </cell>
          <cell r="B12" t="str">
            <v xml:space="preserve">P </v>
          </cell>
          <cell r="C12" t="str">
            <v>AFTER PEEL NEUTRALIZING BUTTER / Agebiotic Neutralizační máslo</v>
          </cell>
          <cell r="D12" t="str">
            <v xml:space="preserve">150 ml </v>
          </cell>
          <cell r="E12" t="str">
            <v xml:space="preserve">PCP10150 </v>
          </cell>
          <cell r="F12">
            <v>13</v>
          </cell>
          <cell r="G12">
            <v>946.4</v>
          </cell>
          <cell r="H12">
            <v>1145.144</v>
          </cell>
        </row>
        <row r="13">
          <cell r="A13" t="str">
            <v>PCP14150</v>
          </cell>
          <cell r="B13" t="str">
            <v xml:space="preserve">P </v>
          </cell>
          <cell r="C13" t="str">
            <v>AFTER PURITY PEELING NEUTRALIZING CREAM / Purity Neutralizační krém</v>
          </cell>
          <cell r="D13" t="str">
            <v>150 ml</v>
          </cell>
          <cell r="E13" t="str">
            <v>PCP14150</v>
          </cell>
          <cell r="F13">
            <v>16</v>
          </cell>
          <cell r="G13">
            <v>1164.8</v>
          </cell>
          <cell r="H13">
            <v>1409.4079999999999</v>
          </cell>
        </row>
        <row r="14">
          <cell r="A14" t="str">
            <v xml:space="preserve">PCP11150 </v>
          </cell>
          <cell r="B14" t="str">
            <v xml:space="preserve">P </v>
          </cell>
          <cell r="C14" t="str">
            <v>SOS RECOVERY CREAM / SOS Obnovující krém</v>
          </cell>
          <cell r="D14" t="str">
            <v xml:space="preserve">150 ml </v>
          </cell>
          <cell r="E14" t="str">
            <v xml:space="preserve">PCP11150 </v>
          </cell>
          <cell r="F14">
            <v>15</v>
          </cell>
          <cell r="G14">
            <v>1092</v>
          </cell>
          <cell r="H14">
            <v>1321.32</v>
          </cell>
        </row>
        <row r="16">
          <cell r="B16" t="str">
            <v>RETAIL PRODUCTS</v>
          </cell>
        </row>
        <row r="17">
          <cell r="A17" t="str">
            <v>PCR40100</v>
          </cell>
          <cell r="B17" t="str">
            <v xml:space="preserve">R </v>
          </cell>
          <cell r="C17" t="str">
            <v>CLEAN BIOTIC FACE &amp; EYES DELICATE CLEANSER / Jemný odličovač obličeje a očí</v>
          </cell>
          <cell r="D17" t="str">
            <v xml:space="preserve">100 ml </v>
          </cell>
          <cell r="E17" t="str">
            <v>PCR40100</v>
          </cell>
          <cell r="F17">
            <v>7.5</v>
          </cell>
          <cell r="G17">
            <v>546</v>
          </cell>
          <cell r="H17">
            <v>660.66</v>
          </cell>
          <cell r="I17">
            <v>957.95699999999988</v>
          </cell>
        </row>
        <row r="18">
          <cell r="A18" t="str">
            <v xml:space="preserve">PCR30100 </v>
          </cell>
          <cell r="B18" t="str">
            <v xml:space="preserve">R </v>
          </cell>
          <cell r="C18" t="str">
            <v>OXI-GEL DUAL ACTION CLEANSER / Odličovač s dvojím účinkem</v>
          </cell>
          <cell r="D18" t="str">
            <v xml:space="preserve">100 ml </v>
          </cell>
          <cell r="E18" t="str">
            <v xml:space="preserve">PCR30100 </v>
          </cell>
          <cell r="F18">
            <v>7.5</v>
          </cell>
          <cell r="G18">
            <v>546</v>
          </cell>
          <cell r="H18">
            <v>660.66</v>
          </cell>
          <cell r="I18">
            <v>957.95699999999988</v>
          </cell>
        </row>
        <row r="19">
          <cell r="A19" t="str">
            <v>PCR21030</v>
          </cell>
          <cell r="B19" t="str">
            <v xml:space="preserve">R </v>
          </cell>
          <cell r="C19" t="str">
            <v>AGEBIOTIC SERUM / Agebiotic Regenerační sérum</v>
          </cell>
          <cell r="D19" t="str">
            <v>30 ml</v>
          </cell>
          <cell r="E19" t="str">
            <v>PCR21030</v>
          </cell>
          <cell r="F19">
            <v>14.9</v>
          </cell>
          <cell r="G19">
            <v>1084.72</v>
          </cell>
          <cell r="H19">
            <v>1312.5111999999999</v>
          </cell>
          <cell r="I19">
            <v>1903.1412399999999</v>
          </cell>
        </row>
        <row r="20">
          <cell r="A20" t="str">
            <v>PCR12050</v>
          </cell>
          <cell r="B20" t="str">
            <v xml:space="preserve">R </v>
          </cell>
          <cell r="C20" t="str">
            <v>AGEBIOTIC CREAM / Agebiotic Regenerační krém</v>
          </cell>
          <cell r="D20" t="str">
            <v xml:space="preserve">50 ml </v>
          </cell>
          <cell r="E20" t="str">
            <v>PCR12050</v>
          </cell>
          <cell r="F20">
            <v>15.5</v>
          </cell>
          <cell r="G20">
            <v>1128.4000000000001</v>
          </cell>
          <cell r="H20">
            <v>1365.364</v>
          </cell>
          <cell r="I20">
            <v>1979.7778000000001</v>
          </cell>
        </row>
        <row r="21">
          <cell r="A21" t="str">
            <v xml:space="preserve">PCR20015 </v>
          </cell>
          <cell r="B21" t="str">
            <v xml:space="preserve">R </v>
          </cell>
          <cell r="C21" t="str">
            <v>PURITY ACTION SERUM / Purity Čistící sérum</v>
          </cell>
          <cell r="D21" t="str">
            <v xml:space="preserve">15 ml </v>
          </cell>
          <cell r="E21" t="str">
            <v xml:space="preserve">PCR20015 </v>
          </cell>
          <cell r="F21">
            <v>9.5</v>
          </cell>
          <cell r="G21">
            <v>691.6</v>
          </cell>
          <cell r="H21">
            <v>836.83600000000001</v>
          </cell>
          <cell r="I21">
            <v>1213.4122</v>
          </cell>
        </row>
        <row r="22">
          <cell r="A22" t="str">
            <v>PCR10050</v>
          </cell>
          <cell r="B22" t="str">
            <v xml:space="preserve">R </v>
          </cell>
          <cell r="C22" t="str">
            <v>PURITY ACTION CREAM / Purity Čistící krém</v>
          </cell>
          <cell r="D22" t="str">
            <v xml:space="preserve">50 ml </v>
          </cell>
          <cell r="E22" t="str">
            <v>PCR10050</v>
          </cell>
          <cell r="F22">
            <v>12</v>
          </cell>
          <cell r="G22">
            <v>873.6</v>
          </cell>
          <cell r="H22">
            <v>1057.056</v>
          </cell>
          <cell r="I22">
            <v>1532.7311999999999</v>
          </cell>
        </row>
        <row r="23">
          <cell r="A23" t="str">
            <v xml:space="preserve">PCR11050 </v>
          </cell>
          <cell r="B23" t="str">
            <v xml:space="preserve">R </v>
          </cell>
          <cell r="C23" t="str">
            <v>SOS RECOVERY CREAM / SOS Obnovující krém</v>
          </cell>
          <cell r="D23" t="str">
            <v xml:space="preserve">50 ml </v>
          </cell>
          <cell r="E23" t="str">
            <v xml:space="preserve">PCR11050 </v>
          </cell>
          <cell r="F23">
            <v>11</v>
          </cell>
          <cell r="G23">
            <v>800.80000000000007</v>
          </cell>
          <cell r="H23">
            <v>968.96800000000007</v>
          </cell>
          <cell r="I23">
            <v>1405.0036</v>
          </cell>
        </row>
        <row r="25">
          <cell r="B25" t="str">
            <v>PRICE LIST - ACCESSORIES</v>
          </cell>
        </row>
        <row r="26">
          <cell r="B26" t="str">
            <v>TOOL DESCRIPTION</v>
          </cell>
          <cell r="E26" t="str">
            <v>CODE</v>
          </cell>
          <cell r="F26" t="str">
            <v>DISTRIBUTOR’S PRICE LIST</v>
          </cell>
        </row>
        <row r="27">
          <cell r="A27" t="str">
            <v>XPC22L</v>
          </cell>
          <cell r="B27" t="str">
            <v xml:space="preserve">Vzorek AGEBIOTIC Regenerační krém 3 ml + AGEBIOTIC Regenerační sérum 2 ml s letáčkem * </v>
          </cell>
          <cell r="D27" t="str">
            <v>1 ks</v>
          </cell>
          <cell r="E27" t="str">
            <v>XPC22L</v>
          </cell>
          <cell r="F27">
            <v>0.9</v>
          </cell>
          <cell r="G27">
            <v>65.52</v>
          </cell>
          <cell r="H27">
            <v>79.279199999999989</v>
          </cell>
        </row>
        <row r="28">
          <cell r="A28" t="str">
            <v xml:space="preserve">XPC33L </v>
          </cell>
          <cell r="B28" t="str">
            <v xml:space="preserve">Vzorek PURITY Čistící krém 3 ml + PURITY Čistící sérum 2 ml s letáčkem * </v>
          </cell>
          <cell r="D28" t="str">
            <v>1 ks</v>
          </cell>
          <cell r="E28" t="str">
            <v xml:space="preserve">XPC33L </v>
          </cell>
          <cell r="F28">
            <v>0.9</v>
          </cell>
          <cell r="G28">
            <v>65.52</v>
          </cell>
          <cell r="H28">
            <v>79.279199999999989</v>
          </cell>
        </row>
        <row r="29">
          <cell r="A29" t="str">
            <v xml:space="preserve">XPC11L </v>
          </cell>
          <cell r="B29" t="str">
            <v xml:space="preserve">Vzorek SOS Obnovující krém 3 ml s letáčkem* </v>
          </cell>
          <cell r="D29" t="str">
            <v>1 ks</v>
          </cell>
          <cell r="E29" t="str">
            <v xml:space="preserve">XPC11L </v>
          </cell>
          <cell r="F29">
            <v>0.5</v>
          </cell>
          <cell r="G29">
            <v>36.4</v>
          </cell>
          <cell r="H29">
            <v>44.043999999999997</v>
          </cell>
        </row>
        <row r="30">
          <cell r="A30" t="str">
            <v>XPC21</v>
          </cell>
          <cell r="B30" t="str">
            <v xml:space="preserve">Vzorek AGEBIOTIC Regenerační sérum 2 ml </v>
          </cell>
          <cell r="D30" t="str">
            <v>1 ks</v>
          </cell>
          <cell r="E30" t="str">
            <v>XPC21</v>
          </cell>
          <cell r="F30">
            <v>0.4</v>
          </cell>
          <cell r="G30">
            <v>29.120000000000005</v>
          </cell>
          <cell r="H30">
            <v>35.235200000000006</v>
          </cell>
        </row>
        <row r="31">
          <cell r="A31" t="str">
            <v>XPC12</v>
          </cell>
          <cell r="B31" t="str">
            <v xml:space="preserve">Vzorek AGEBIOTIC Regenerační krém 3 ml </v>
          </cell>
          <cell r="D31" t="str">
            <v>1 ks</v>
          </cell>
          <cell r="E31" t="str">
            <v>XPC12</v>
          </cell>
          <cell r="F31">
            <v>0.4</v>
          </cell>
          <cell r="G31">
            <v>29.120000000000005</v>
          </cell>
          <cell r="H31">
            <v>35.235200000000006</v>
          </cell>
        </row>
        <row r="32">
          <cell r="A32" t="str">
            <v>XPC20</v>
          </cell>
          <cell r="B32" t="str">
            <v xml:space="preserve">Vzorek PURITY Čistící sérum 2 ml </v>
          </cell>
          <cell r="D32" t="str">
            <v>1 ks</v>
          </cell>
          <cell r="E32" t="str">
            <v>XPC20</v>
          </cell>
          <cell r="F32">
            <v>0.4</v>
          </cell>
          <cell r="G32">
            <v>29.120000000000005</v>
          </cell>
          <cell r="H32">
            <v>35.235200000000006</v>
          </cell>
        </row>
        <row r="33">
          <cell r="A33" t="str">
            <v xml:space="preserve">XPC10 </v>
          </cell>
          <cell r="B33" t="str">
            <v xml:space="preserve">Vzorek PURITY Čistící krém 3 ml </v>
          </cell>
          <cell r="D33" t="str">
            <v>1 ks</v>
          </cell>
          <cell r="E33" t="str">
            <v xml:space="preserve">XPC10 </v>
          </cell>
          <cell r="F33">
            <v>0.4</v>
          </cell>
          <cell r="G33">
            <v>29.120000000000005</v>
          </cell>
          <cell r="H33">
            <v>35.235200000000006</v>
          </cell>
        </row>
        <row r="34">
          <cell r="A34" t="str">
            <v xml:space="preserve">XPC11 </v>
          </cell>
          <cell r="B34" t="str">
            <v xml:space="preserve">Vzorek SOS Obnovující krém 3 ml </v>
          </cell>
          <cell r="D34" t="str">
            <v>1 ks</v>
          </cell>
          <cell r="E34" t="str">
            <v xml:space="preserve">XPC11 </v>
          </cell>
          <cell r="F34">
            <v>0.4</v>
          </cell>
          <cell r="G34">
            <v>29.120000000000005</v>
          </cell>
          <cell r="H34">
            <v>35.235200000000006</v>
          </cell>
        </row>
        <row r="35">
          <cell r="A35" t="str">
            <v xml:space="preserve">PCFORINT </v>
          </cell>
          <cell r="B35" t="str">
            <v xml:space="preserve">Plakát FOREX 50x70 CM oboustranný IT/ENG </v>
          </cell>
          <cell r="D35" t="str">
            <v>1 ks</v>
          </cell>
          <cell r="E35" t="str">
            <v xml:space="preserve">PCFORINT </v>
          </cell>
          <cell r="F35">
            <v>12</v>
          </cell>
          <cell r="G35">
            <v>873.6</v>
          </cell>
          <cell r="H35">
            <v>1057.056</v>
          </cell>
        </row>
        <row r="36">
          <cell r="A36" t="str">
            <v>PC222B</v>
          </cell>
          <cell r="B36" t="str">
            <v>Katalog produktů v CZ</v>
          </cell>
          <cell r="D36" t="str">
            <v>1 ks</v>
          </cell>
          <cell r="E36" t="str">
            <v>PC222B</v>
          </cell>
          <cell r="G36">
            <v>55</v>
          </cell>
          <cell r="H36">
            <v>66.55</v>
          </cell>
        </row>
        <row r="37">
          <cell r="A37" t="str">
            <v>PCLET</v>
          </cell>
          <cell r="B37" t="str">
            <v>Letáček pro koncové klienty v CZ</v>
          </cell>
          <cell r="D37" t="str">
            <v>1 ks</v>
          </cell>
          <cell r="E37" t="str">
            <v>PCLET</v>
          </cell>
          <cell r="G37">
            <v>20</v>
          </cell>
          <cell r="H37">
            <v>24.2</v>
          </cell>
        </row>
        <row r="38">
          <cell r="A38" t="str">
            <v>PCMAN</v>
          </cell>
          <cell r="B38" t="str">
            <v>Profesionální manuál v CZ</v>
          </cell>
          <cell r="D38" t="str">
            <v>1 ks</v>
          </cell>
          <cell r="E38" t="str">
            <v>PCMAN</v>
          </cell>
          <cell r="G38">
            <v>100</v>
          </cell>
          <cell r="H38">
            <v>121</v>
          </cell>
        </row>
        <row r="39">
          <cell r="A39" t="str">
            <v xml:space="preserve">PCETEST </v>
          </cell>
          <cell r="B39" t="str">
            <v xml:space="preserve">Stojan s TESTERy produktů* </v>
          </cell>
          <cell r="D39" t="str">
            <v>1 ks</v>
          </cell>
          <cell r="E39" t="str">
            <v xml:space="preserve">PCETEST </v>
          </cell>
          <cell r="F39">
            <v>40</v>
          </cell>
          <cell r="G39">
            <v>2912</v>
          </cell>
          <cell r="H39">
            <v>3523.52</v>
          </cell>
        </row>
        <row r="40">
          <cell r="C40" t="str">
            <v>*LIMITOVANÁ EDICE - vytvořeno speciálně pro uvedení řady na trh</v>
          </cell>
        </row>
        <row r="42">
          <cell r="A42" t="str">
            <v>DSR13030</v>
          </cell>
          <cell r="B42" t="str">
            <v>r</v>
          </cell>
          <cell r="C42" t="str">
            <v>CC Cream /  DE-SENSE CC Krém Colour korektor PENTAPEPTIDE SPF 30</v>
          </cell>
          <cell r="D42" t="str">
            <v>30 ml</v>
          </cell>
          <cell r="E42" t="str">
            <v>DSR13030</v>
          </cell>
          <cell r="G42">
            <v>811</v>
          </cell>
          <cell r="H42">
            <v>981.31</v>
          </cell>
          <cell r="I42">
            <v>1423</v>
          </cell>
        </row>
        <row r="43">
          <cell r="A43" t="str">
            <v>SDR13050</v>
          </cell>
          <cell r="B43" t="str">
            <v>r</v>
          </cell>
          <cell r="C43" t="str">
            <v>Very Hight Protection SPF50+ / SUNDEFENSE SPF 50 + Krém na obličej velmi vysoká ochrana</v>
          </cell>
          <cell r="D43" t="str">
            <v>50 ml</v>
          </cell>
          <cell r="E43" t="str">
            <v>SDR13050</v>
          </cell>
          <cell r="G43">
            <v>581</v>
          </cell>
          <cell r="H43">
            <v>703.01</v>
          </cell>
          <cell r="I43">
            <v>1019</v>
          </cell>
        </row>
        <row r="45">
          <cell r="A45" t="str">
            <v>XDS13</v>
          </cell>
          <cell r="C45" t="str">
            <v>DE-SENSE CC Krém Colour korektor PENTAPEPTIDE SPF 30 - Sáček 3 ml</v>
          </cell>
          <cell r="D45" t="str">
            <v>3 ml</v>
          </cell>
          <cell r="E45" t="str">
            <v>XDS13</v>
          </cell>
          <cell r="G45">
            <v>30</v>
          </cell>
          <cell r="H45">
            <v>36</v>
          </cell>
        </row>
        <row r="46">
          <cell r="A46" t="str">
            <v>XSD13B</v>
          </cell>
          <cell r="C46" t="str">
            <v>SUNDEFENSE Opalovací krém na obličej SPF50+  - Sáček 2 ml</v>
          </cell>
          <cell r="D46" t="str">
            <v>2 ml</v>
          </cell>
          <cell r="E46" t="str">
            <v>XSD13B</v>
          </cell>
          <cell r="G46">
            <v>18</v>
          </cell>
          <cell r="H46">
            <v>22</v>
          </cell>
        </row>
        <row r="47">
          <cell r="A47" t="str">
            <v>V0250025</v>
          </cell>
          <cell r="C47" t="str">
            <v>Sada ručníků s logem - 5 ks (1 velký, 2 střední, 2 malé)</v>
          </cell>
          <cell r="D47" t="str">
            <v>set</v>
          </cell>
          <cell r="E47" t="str">
            <v>V0250025</v>
          </cell>
          <cell r="G47">
            <v>1470</v>
          </cell>
          <cell r="H47">
            <v>1778.7</v>
          </cell>
        </row>
        <row r="48">
          <cell r="A48" t="str">
            <v>V0350035</v>
          </cell>
          <cell r="C48" t="str">
            <v>Žínky s logem 100% bavlna - 2 ks</v>
          </cell>
          <cell r="D48" t="str">
            <v>set</v>
          </cell>
          <cell r="E48" t="str">
            <v>V0350035</v>
          </cell>
          <cell r="G48">
            <v>273</v>
          </cell>
          <cell r="H48">
            <v>330.33</v>
          </cell>
        </row>
        <row r="49">
          <cell r="A49" t="str">
            <v>V0360036</v>
          </cell>
          <cell r="C49" t="str">
            <v>Žínky s logem 100% bavlna - tmavě modrá - 2 ks NOVINKA</v>
          </cell>
          <cell r="D49" t="str">
            <v>set</v>
          </cell>
          <cell r="E49" t="str">
            <v>V0360036</v>
          </cell>
          <cell r="G49">
            <v>273</v>
          </cell>
          <cell r="H49">
            <v>330.33</v>
          </cell>
        </row>
        <row r="50">
          <cell r="A50" t="str">
            <v>V0450045</v>
          </cell>
          <cell r="C50" t="str">
            <v>Čelenka s logem 100% bavlna</v>
          </cell>
          <cell r="D50" t="str">
            <v>1 ks</v>
          </cell>
          <cell r="E50" t="str">
            <v>V0450045</v>
          </cell>
          <cell r="G50">
            <v>189</v>
          </cell>
          <cell r="H50">
            <v>228.69</v>
          </cell>
        </row>
        <row r="51">
          <cell r="A51" t="str">
            <v>PARANANZAW</v>
          </cell>
          <cell r="C51" t="str">
            <v>Zástěra šedá s logem 100% bavlna</v>
          </cell>
          <cell r="D51" t="str">
            <v>1 ks</v>
          </cell>
          <cell r="E51" t="str">
            <v>PARANANZAW</v>
          </cell>
          <cell r="G51">
            <v>840</v>
          </cell>
          <cell r="H51">
            <v>1016.4</v>
          </cell>
        </row>
        <row r="52">
          <cell r="A52" t="str">
            <v>CIOTOLAT1541</v>
          </cell>
          <cell r="C52" t="str">
            <v xml:space="preserve">Malá miska - 9,4x9x6 cm </v>
          </cell>
          <cell r="D52" t="str">
            <v>1 ks</v>
          </cell>
          <cell r="E52" t="str">
            <v>CIOTOLAT1541</v>
          </cell>
          <cell r="G52">
            <v>86</v>
          </cell>
          <cell r="H52">
            <v>104.06</v>
          </cell>
        </row>
        <row r="53">
          <cell r="A53" t="str">
            <v>CIOTOLAT6003</v>
          </cell>
          <cell r="C53" t="str">
            <v>Velká miska - 15x14x4 cm</v>
          </cell>
          <cell r="D53" t="str">
            <v>1 ks</v>
          </cell>
          <cell r="E53" t="str">
            <v>CIOTOLAT6003</v>
          </cell>
          <cell r="G53">
            <v>107</v>
          </cell>
          <cell r="H53">
            <v>129.47</v>
          </cell>
        </row>
        <row r="54">
          <cell r="A54" t="str">
            <v>PENNELLO1</v>
          </cell>
          <cell r="C54" t="str">
            <v>Štětec ve tvaru vějíře s umělými štětinami</v>
          </cell>
          <cell r="D54" t="str">
            <v>1 ks</v>
          </cell>
          <cell r="E54" t="str">
            <v>PENNELLO1</v>
          </cell>
          <cell r="G54">
            <v>126</v>
          </cell>
          <cell r="H54">
            <v>152.46</v>
          </cell>
        </row>
        <row r="55">
          <cell r="A55" t="str">
            <v>PENNELLO2</v>
          </cell>
          <cell r="C55" t="str">
            <v>Dlouhý štětec s umělými štětinami - 23 cm NOVINKA</v>
          </cell>
          <cell r="D55" t="str">
            <v>1 ks</v>
          </cell>
          <cell r="E55" t="str">
            <v>PENNELLO2</v>
          </cell>
        </row>
      </sheetData>
      <sheetData sheetId="1">
        <row r="3">
          <cell r="A3" t="str">
            <v>Bioline JaTó Proceutic / kabinetní produkty</v>
          </cell>
        </row>
        <row r="4">
          <cell r="A4" t="str">
            <v>PCP40200</v>
          </cell>
          <cell r="B4" t="str">
            <v>CLEAN BIOTIC FACE &amp; EYES DELICATE CLEANSER / Jemný odličovač obličeje a očí</v>
          </cell>
          <cell r="C4" t="str">
            <v xml:space="preserve">200 ml </v>
          </cell>
          <cell r="D4">
            <v>691.6</v>
          </cell>
          <cell r="E4">
            <v>836.83600000000001</v>
          </cell>
        </row>
        <row r="5">
          <cell r="A5" t="str">
            <v xml:space="preserve">PCP30200 </v>
          </cell>
          <cell r="B5" t="str">
            <v>OXI-GEL DUAL ACTION CLEANSER /  Odličovač s dvojím účinkem</v>
          </cell>
          <cell r="C5" t="str">
            <v xml:space="preserve">200 ml </v>
          </cell>
          <cell r="D5">
            <v>691.6</v>
          </cell>
          <cell r="E5">
            <v>836.83600000000001</v>
          </cell>
        </row>
        <row r="6">
          <cell r="A6" t="str">
            <v xml:space="preserve">PCP13140 </v>
          </cell>
          <cell r="B6" t="str">
            <v>PEPTIDE PEEL EXFOLIATING FLUID / Peptidový exfoliační fluid                                                                           RETINOID BOOSTER PEEL-OFF MASK / Retinoidová slupovací maska</v>
          </cell>
          <cell r="C6" t="str">
            <v>10 x 4 ml                                      10 x 10 ml</v>
          </cell>
          <cell r="D6">
            <v>4513.6000000000004</v>
          </cell>
          <cell r="E6">
            <v>5461.4560000000001</v>
          </cell>
        </row>
        <row r="8">
          <cell r="A8" t="str">
            <v>PCP12150</v>
          </cell>
          <cell r="B8" t="str">
            <v>9 HERBS POWDER DUAL ACTION EXFOLIATOR / Bylinný peeling s dvojím účinkem                                                       α &amp; β PEEL EXFOLIATING BOOSTER GEL  / α &amp; β Gel posilující exfoliaci</v>
          </cell>
          <cell r="C8" t="str">
            <v>10 x 10 g                       10 x 15 ml</v>
          </cell>
          <cell r="D8">
            <v>3567.2000000000003</v>
          </cell>
          <cell r="E8">
            <v>4316.3119999999999</v>
          </cell>
        </row>
        <row r="10">
          <cell r="A10" t="str">
            <v xml:space="preserve">PCP10150 </v>
          </cell>
          <cell r="B10" t="str">
            <v>AFTER PEEL NEUTRALIZING BUTTER / Agebiotic Neutralizační máslo</v>
          </cell>
          <cell r="C10" t="str">
            <v xml:space="preserve">150 ml </v>
          </cell>
          <cell r="D10">
            <v>946.4</v>
          </cell>
          <cell r="E10">
            <v>1145.144</v>
          </cell>
        </row>
        <row r="11">
          <cell r="A11" t="str">
            <v>PCP14150</v>
          </cell>
          <cell r="B11" t="str">
            <v>AFTER PURITY PEELING NEUTRALIZING CREAM / Purity Neutralizační krém</v>
          </cell>
          <cell r="C11" t="str">
            <v>150 ml</v>
          </cell>
          <cell r="D11">
            <v>1164.8</v>
          </cell>
          <cell r="E11">
            <v>1409.4079999999999</v>
          </cell>
        </row>
        <row r="12">
          <cell r="A12" t="str">
            <v xml:space="preserve">PCP11150 </v>
          </cell>
          <cell r="B12" t="str">
            <v>SOS RECOVERY CREAM / SOS Obnovující krém</v>
          </cell>
          <cell r="C12" t="str">
            <v xml:space="preserve">150 ml </v>
          </cell>
          <cell r="D12">
            <v>1092</v>
          </cell>
          <cell r="E12">
            <v>1321.32</v>
          </cell>
        </row>
        <row r="14">
          <cell r="A14" t="str">
            <v>Bioline JaTó Proceutic / domácí péče</v>
          </cell>
        </row>
        <row r="15">
          <cell r="A15" t="str">
            <v>PCR40100</v>
          </cell>
          <cell r="B15" t="str">
            <v>CLEAN BIOTIC FACE &amp; EYES DELICATE CLEANSER / Jemný odličovač obličeje a očí</v>
          </cell>
          <cell r="C15" t="str">
            <v xml:space="preserve">100 ml </v>
          </cell>
          <cell r="D15">
            <v>546</v>
          </cell>
          <cell r="E15">
            <v>660.66</v>
          </cell>
        </row>
        <row r="16">
          <cell r="A16" t="str">
            <v xml:space="preserve">PCR30100 </v>
          </cell>
          <cell r="B16" t="str">
            <v>OXI-GEL DUAL ACTION CLEANSER / Odličovač s dvojím účinkem</v>
          </cell>
          <cell r="C16" t="str">
            <v xml:space="preserve">100 ml </v>
          </cell>
          <cell r="D16">
            <v>546</v>
          </cell>
          <cell r="E16">
            <v>660.66</v>
          </cell>
        </row>
        <row r="17">
          <cell r="A17" t="str">
            <v>PCR21030</v>
          </cell>
          <cell r="B17" t="str">
            <v>AGEBIOTIC SERUM / Agebiotic Regenerační sérum</v>
          </cell>
          <cell r="C17" t="str">
            <v>30 ml</v>
          </cell>
          <cell r="D17">
            <v>1084.72</v>
          </cell>
          <cell r="E17">
            <v>1312.5111999999999</v>
          </cell>
        </row>
        <row r="18">
          <cell r="A18" t="str">
            <v>PCR12050</v>
          </cell>
          <cell r="B18" t="str">
            <v>AGEBIOTIC CREAM / Agebiotic Regenerační krém</v>
          </cell>
          <cell r="C18" t="str">
            <v xml:space="preserve">50 ml </v>
          </cell>
          <cell r="D18">
            <v>1128.4000000000001</v>
          </cell>
          <cell r="E18">
            <v>1365.364</v>
          </cell>
        </row>
        <row r="19">
          <cell r="A19" t="str">
            <v xml:space="preserve">PCR20015 </v>
          </cell>
          <cell r="B19" t="str">
            <v>PURITY ACTION SERUM / Purity Čistící sérum</v>
          </cell>
          <cell r="C19" t="str">
            <v xml:space="preserve">15 ml </v>
          </cell>
          <cell r="D19">
            <v>691.6</v>
          </cell>
          <cell r="E19">
            <v>836.83600000000001</v>
          </cell>
        </row>
        <row r="20">
          <cell r="A20" t="str">
            <v>PCR10050</v>
          </cell>
          <cell r="B20" t="str">
            <v>PURITY ACTION CREAM / Purity Čistící krém</v>
          </cell>
          <cell r="C20" t="str">
            <v xml:space="preserve">50 ml </v>
          </cell>
          <cell r="D20">
            <v>873.6</v>
          </cell>
          <cell r="E20">
            <v>1057.056</v>
          </cell>
        </row>
        <row r="21">
          <cell r="A21" t="str">
            <v xml:space="preserve">PCR11050 </v>
          </cell>
          <cell r="B21" t="str">
            <v>SOS RECOVERY CREAM / SOS Obnovující krém</v>
          </cell>
          <cell r="C21" t="str">
            <v xml:space="preserve">50 ml </v>
          </cell>
          <cell r="D21">
            <v>800.80000000000007</v>
          </cell>
          <cell r="E21">
            <v>968.96800000000007</v>
          </cell>
        </row>
        <row r="23">
          <cell r="A23" t="str">
            <v>Bioline JaTó / doplňkové podukty</v>
          </cell>
        </row>
        <row r="24">
          <cell r="A24" t="str">
            <v>DSR13030</v>
          </cell>
          <cell r="B24" t="str">
            <v>CC Cream /  DE-SENSE CC Krém Colour korektor PENTAPEPTIDE SPF 30</v>
          </cell>
          <cell r="C24" t="str">
            <v>30 ml</v>
          </cell>
          <cell r="D24">
            <v>811</v>
          </cell>
          <cell r="E24">
            <v>981.31</v>
          </cell>
        </row>
        <row r="25">
          <cell r="A25" t="str">
            <v>SDR13050</v>
          </cell>
          <cell r="B25" t="str">
            <v>Very Hight Protection SPF50+ / SUNDEFENSE SPF 50 + Krém na obličej velmi vysoká ochrana</v>
          </cell>
          <cell r="C25" t="str">
            <v>50 ml</v>
          </cell>
          <cell r="D25">
            <v>581</v>
          </cell>
          <cell r="E25">
            <v>703.01</v>
          </cell>
        </row>
        <row r="27">
          <cell r="A27" t="str">
            <v>Bioline JaTó Proceutic / promo v hodnotě 10 % z objednávky VOC bez DPH</v>
          </cell>
        </row>
        <row r="28">
          <cell r="A28" t="str">
            <v>XPC22L</v>
          </cell>
          <cell r="B28" t="str">
            <v xml:space="preserve">Vzorek AGEBIOTIC Regenerační krém 3 ml + AGEBIOTIC Regenerační sérum 2 ml s letáčkem * </v>
          </cell>
          <cell r="C28" t="str">
            <v>1 ks</v>
          </cell>
          <cell r="D28">
            <v>65.52</v>
          </cell>
          <cell r="E28">
            <v>44.043999999999997</v>
          </cell>
        </row>
        <row r="29">
          <cell r="A29" t="str">
            <v xml:space="preserve">XPC33L </v>
          </cell>
          <cell r="B29" t="str">
            <v xml:space="preserve">Vzorek PURITY Čistící krém 3 ml + PURITY Čistící sérum 2 ml s letáčkem * </v>
          </cell>
          <cell r="C29" t="str">
            <v>1 ks</v>
          </cell>
          <cell r="D29">
            <v>65.52</v>
          </cell>
          <cell r="E29">
            <v>79.279199999999989</v>
          </cell>
        </row>
        <row r="30">
          <cell r="A30" t="str">
            <v xml:space="preserve">XPC11L </v>
          </cell>
          <cell r="B30" t="str">
            <v xml:space="preserve">Vzorek SOS Obnovující krém 3 ml s letáčkem* </v>
          </cell>
          <cell r="C30" t="str">
            <v>1 ks</v>
          </cell>
          <cell r="D30">
            <v>36.4</v>
          </cell>
          <cell r="E30">
            <v>44.043999999999997</v>
          </cell>
        </row>
        <row r="31">
          <cell r="A31" t="str">
            <v>XPC21</v>
          </cell>
          <cell r="B31" t="str">
            <v xml:space="preserve">Vzorek AGEBIOTIC Regenerační sérum 2 ml </v>
          </cell>
          <cell r="C31" t="str">
            <v>1 ks</v>
          </cell>
          <cell r="D31">
            <v>29.120000000000005</v>
          </cell>
          <cell r="E31">
            <v>35.235200000000006</v>
          </cell>
        </row>
        <row r="32">
          <cell r="A32" t="str">
            <v>XPC12</v>
          </cell>
          <cell r="B32" t="str">
            <v xml:space="preserve">Vzorek AGEBIOTIC Regenerační krém 3 ml </v>
          </cell>
          <cell r="C32" t="str">
            <v>1 ks</v>
          </cell>
          <cell r="D32">
            <v>29.120000000000005</v>
          </cell>
          <cell r="E32">
            <v>35.235200000000006</v>
          </cell>
        </row>
        <row r="33">
          <cell r="A33" t="str">
            <v>XPC20</v>
          </cell>
          <cell r="B33" t="str">
            <v xml:space="preserve">Vzorek PURITY Čistící sérum 2 ml </v>
          </cell>
          <cell r="C33" t="str">
            <v>1 ks</v>
          </cell>
          <cell r="D33">
            <v>29.120000000000005</v>
          </cell>
          <cell r="E33">
            <v>35.235200000000006</v>
          </cell>
        </row>
        <row r="34">
          <cell r="A34" t="str">
            <v xml:space="preserve">XPC10 </v>
          </cell>
          <cell r="B34" t="str">
            <v xml:space="preserve">Vzorek PURITY Čistící krém 3 ml </v>
          </cell>
          <cell r="C34" t="str">
            <v>1 ks</v>
          </cell>
          <cell r="D34">
            <v>29.120000000000005</v>
          </cell>
          <cell r="E34">
            <v>35.235200000000006</v>
          </cell>
        </row>
        <row r="35">
          <cell r="A35" t="str">
            <v xml:space="preserve">XPC11 </v>
          </cell>
          <cell r="B35" t="str">
            <v xml:space="preserve">Vzorek SOS Obnovující krém 3 ml </v>
          </cell>
          <cell r="C35" t="str">
            <v>1 ks</v>
          </cell>
          <cell r="D35">
            <v>29.120000000000005</v>
          </cell>
          <cell r="E35">
            <v>35.235200000000006</v>
          </cell>
        </row>
        <row r="36">
          <cell r="A36" t="str">
            <v xml:space="preserve">PCFORINT </v>
          </cell>
          <cell r="B36" t="str">
            <v xml:space="preserve">Plakát FOREX 50x70 CM oboustranný IT/ENG </v>
          </cell>
          <cell r="C36" t="str">
            <v>1 ks</v>
          </cell>
          <cell r="D36">
            <v>873.6</v>
          </cell>
          <cell r="E36">
            <v>1057.056</v>
          </cell>
        </row>
        <row r="37">
          <cell r="A37" t="str">
            <v>PC222B</v>
          </cell>
          <cell r="B37" t="str">
            <v>Katalog produktů v CZ</v>
          </cell>
          <cell r="C37" t="str">
            <v>1 ks</v>
          </cell>
          <cell r="D37">
            <v>55</v>
          </cell>
          <cell r="E37">
            <v>66.55</v>
          </cell>
        </row>
        <row r="38">
          <cell r="A38" t="str">
            <v>PCLET</v>
          </cell>
          <cell r="B38" t="str">
            <v>Letáček pro koncové klienty v CZ</v>
          </cell>
          <cell r="C38" t="str">
            <v>1 ks</v>
          </cell>
          <cell r="D38">
            <v>20</v>
          </cell>
          <cell r="E38">
            <v>24.2</v>
          </cell>
        </row>
        <row r="39">
          <cell r="A39" t="str">
            <v>PCMAN</v>
          </cell>
          <cell r="B39" t="str">
            <v>Profesionální manuál v CZ</v>
          </cell>
          <cell r="C39" t="str">
            <v>1 ks</v>
          </cell>
          <cell r="D39">
            <v>100</v>
          </cell>
          <cell r="E39">
            <v>121</v>
          </cell>
        </row>
        <row r="40">
          <cell r="B40" t="str">
            <v>*LIMITOVANÁ EDICE - vytvořeno speciálně pro uvedení řady na trh</v>
          </cell>
        </row>
        <row r="42">
          <cell r="A42" t="str">
            <v>Bioline JaTó / promo v hodnotě 10 % z objednávky VOC bez DPH</v>
          </cell>
        </row>
        <row r="43">
          <cell r="A43" t="str">
            <v>XDS13</v>
          </cell>
          <cell r="B43" t="str">
            <v>DE-SENSE CC Krém Colour korektor PENTAPEPTIDE SPF 30 - Sáček 3 ml</v>
          </cell>
          <cell r="C43" t="str">
            <v>3 ml</v>
          </cell>
          <cell r="D43">
            <v>30</v>
          </cell>
          <cell r="E43">
            <v>36</v>
          </cell>
        </row>
        <row r="44">
          <cell r="A44" t="str">
            <v>XSD13B</v>
          </cell>
          <cell r="B44" t="str">
            <v>SUNDEFENSE Opalovací krém na obličej SPF50+  - Sáček 2 ml</v>
          </cell>
          <cell r="C44" t="str">
            <v>2 ml</v>
          </cell>
          <cell r="D44">
            <v>18</v>
          </cell>
          <cell r="E44">
            <v>22</v>
          </cell>
        </row>
        <row r="45">
          <cell r="A45" t="str">
            <v>V0250025</v>
          </cell>
          <cell r="B45" t="str">
            <v>Sada ručníků s logem - 5 ks (1 velký, 2 střední, 2 malé)</v>
          </cell>
          <cell r="C45" t="str">
            <v>set</v>
          </cell>
          <cell r="D45">
            <v>1470</v>
          </cell>
          <cell r="E45">
            <v>1778.7</v>
          </cell>
        </row>
        <row r="46">
          <cell r="A46" t="str">
            <v>V0350035</v>
          </cell>
          <cell r="B46" t="str">
            <v>Žínky s logem 100% bavlna - 2 ks</v>
          </cell>
          <cell r="C46" t="str">
            <v>set</v>
          </cell>
          <cell r="D46">
            <v>273</v>
          </cell>
          <cell r="E46">
            <v>330.33</v>
          </cell>
        </row>
        <row r="47">
          <cell r="A47" t="str">
            <v>V0360036</v>
          </cell>
          <cell r="B47" t="str">
            <v>Žínky s logem 100% bavlna - tmavě modrá - 2 ks NOVINKA</v>
          </cell>
          <cell r="C47" t="str">
            <v>set</v>
          </cell>
          <cell r="D47">
            <v>273</v>
          </cell>
          <cell r="E47">
            <v>330.33</v>
          </cell>
        </row>
        <row r="48">
          <cell r="A48" t="str">
            <v>V0450045</v>
          </cell>
          <cell r="B48" t="str">
            <v>Čelenka s logem 100% bavlna</v>
          </cell>
          <cell r="C48" t="str">
            <v>1 ks</v>
          </cell>
          <cell r="D48">
            <v>189</v>
          </cell>
          <cell r="E48">
            <v>228.69</v>
          </cell>
        </row>
        <row r="49">
          <cell r="A49" t="str">
            <v>PARANANZAW</v>
          </cell>
          <cell r="B49" t="str">
            <v>Zástěra šedá s logem 100% bavlna</v>
          </cell>
          <cell r="C49" t="str">
            <v>1 ks</v>
          </cell>
          <cell r="D49">
            <v>840</v>
          </cell>
          <cell r="E49">
            <v>1016.4</v>
          </cell>
        </row>
        <row r="50">
          <cell r="A50" t="str">
            <v>CIOTOLAT1541</v>
          </cell>
          <cell r="B50" t="str">
            <v xml:space="preserve">Malá miska - 9,4x9x6 cm </v>
          </cell>
          <cell r="C50" t="str">
            <v>1 ks</v>
          </cell>
          <cell r="D50">
            <v>86</v>
          </cell>
          <cell r="E50">
            <v>104.06</v>
          </cell>
        </row>
        <row r="51">
          <cell r="A51" t="str">
            <v>CIOTOLAT6003</v>
          </cell>
          <cell r="B51" t="str">
            <v>Velká miska - 15x14x4 cm</v>
          </cell>
          <cell r="C51" t="str">
            <v>1 ks</v>
          </cell>
          <cell r="D51">
            <v>107</v>
          </cell>
          <cell r="E51">
            <v>129.47</v>
          </cell>
        </row>
        <row r="52">
          <cell r="A52" t="str">
            <v>PENNELLO1</v>
          </cell>
          <cell r="B52" t="str">
            <v>Štětec ve tvaru vějíře s umělými štětinami</v>
          </cell>
          <cell r="C52" t="str">
            <v>1 ks</v>
          </cell>
          <cell r="D52">
            <v>126</v>
          </cell>
          <cell r="E52">
            <v>152.46</v>
          </cell>
        </row>
        <row r="53">
          <cell r="A53" t="str">
            <v>PENNELLO2</v>
          </cell>
          <cell r="B53" t="str">
            <v>Dlouhý štětec s umělými štětinami - 23 cm NOVINKA</v>
          </cell>
          <cell r="C53" t="str">
            <v>1 ks</v>
          </cell>
          <cell r="D53">
            <v>0</v>
          </cell>
          <cell r="E53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workbookViewId="0">
      <selection activeCell="F2" sqref="F2"/>
    </sheetView>
  </sheetViews>
  <sheetFormatPr defaultRowHeight="15" x14ac:dyDescent="0.25"/>
  <cols>
    <col min="1" max="1" width="14.140625" customWidth="1"/>
    <col min="2" max="2" width="82.85546875" customWidth="1"/>
    <col min="3" max="3" width="11" customWidth="1"/>
  </cols>
  <sheetData>
    <row r="1" spans="1:8" ht="35.1" customHeight="1" x14ac:dyDescent="0.25">
      <c r="A1" s="1"/>
      <c r="B1" s="2" t="s">
        <v>0</v>
      </c>
      <c r="C1" s="65" t="s">
        <v>61</v>
      </c>
      <c r="D1" s="65"/>
      <c r="E1" s="65"/>
      <c r="F1" s="3" t="s">
        <v>1</v>
      </c>
      <c r="G1" s="4" t="s">
        <v>2</v>
      </c>
      <c r="H1" s="4" t="s">
        <v>3</v>
      </c>
    </row>
    <row r="2" spans="1:8" ht="30" x14ac:dyDescent="0.25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6">
        <v>0</v>
      </c>
      <c r="G2" s="7"/>
      <c r="H2" s="7"/>
    </row>
    <row r="3" spans="1:8" ht="16.5" thickBot="1" x14ac:dyDescent="0.3">
      <c r="A3" s="66" t="s">
        <v>9</v>
      </c>
      <c r="B3" s="66"/>
      <c r="C3" s="66"/>
      <c r="D3" s="66"/>
      <c r="E3" s="66"/>
      <c r="F3" s="8"/>
      <c r="G3" s="8"/>
      <c r="H3" s="8"/>
    </row>
    <row r="4" spans="1:8" x14ac:dyDescent="0.25">
      <c r="A4" s="9" t="s">
        <v>10</v>
      </c>
      <c r="B4" s="10" t="str">
        <f>VLOOKUP(A4,'[1]Ceník Proceutic CZ'!A4:E39,2,FALSE)</f>
        <v>CLEAN BIOTIC FACE &amp; EYES DELICATE CLEANSER / Jemný odličovač obličeje a očí</v>
      </c>
      <c r="C4" s="11" t="str">
        <f>VLOOKUP(A4,'[1]Základní tabulka'!$A$5:$I$41,4,FALSE)</f>
        <v xml:space="preserve">200 ml </v>
      </c>
      <c r="D4" s="12">
        <f>VLOOKUP(A4,'[1]Ceník Proceutic CZ'!$A$3:$E$39,4,FALSE)</f>
        <v>691.6</v>
      </c>
      <c r="E4" s="12">
        <f>VLOOKUP(A4,'[1]Ceník Proceutic CZ'!$A$3:$E$39,5,FALSE)</f>
        <v>836.83600000000001</v>
      </c>
      <c r="F4" s="13">
        <f>(1-$F$2)*E4</f>
        <v>836.83600000000001</v>
      </c>
      <c r="G4" s="10"/>
      <c r="H4" s="14">
        <f>G4*F4</f>
        <v>0</v>
      </c>
    </row>
    <row r="5" spans="1:8" x14ac:dyDescent="0.25">
      <c r="A5" s="15" t="s">
        <v>11</v>
      </c>
      <c r="B5" s="16" t="str">
        <f>VLOOKUP(A5,'[1]Ceník Proceutic CZ'!A5:E40,2,FALSE)</f>
        <v>OXI-GEL DUAL ACTION CLEANSER /  Odličovač s dvojím účinkem</v>
      </c>
      <c r="C5" s="17" t="str">
        <f>VLOOKUP(A5,'[1]Základní tabulka'!$A$5:$I$41,4,FALSE)</f>
        <v xml:space="preserve">200 ml </v>
      </c>
      <c r="D5" s="18">
        <f>VLOOKUP(A5,'[1]Ceník Proceutic CZ'!$A$3:$E$39,4,FALSE)</f>
        <v>691.6</v>
      </c>
      <c r="E5" s="18">
        <f>VLOOKUP(A5,'[1]Ceník Proceutic CZ'!$A$3:$E$39,5,FALSE)</f>
        <v>836.83600000000001</v>
      </c>
      <c r="F5" s="19">
        <f t="shared" ref="F5:F36" si="0">(1-$F$2)*E5</f>
        <v>836.83600000000001</v>
      </c>
      <c r="G5" s="16"/>
      <c r="H5" s="20">
        <f t="shared" ref="H5:H12" si="1">G5*F5</f>
        <v>0</v>
      </c>
    </row>
    <row r="6" spans="1:8" x14ac:dyDescent="0.25">
      <c r="A6" s="61" t="s">
        <v>12</v>
      </c>
      <c r="B6" s="62" t="str">
        <f>VLOOKUP(A6,'[1]Ceník Proceutic CZ'!A6:E41,2,FALSE)</f>
        <v>PEPTIDE PEEL EXFOLIATING FLUID / Peptidový exfoliační fluid                                                                           RETINOID BOOSTER PEEL-OFF MASK / Retinoidová slupovací maska</v>
      </c>
      <c r="C6" s="63" t="str">
        <f>VLOOKUP(A6,'[1]Základní tabulka'!$A$5:$I$41,4,FALSE)</f>
        <v>10 x 4 ml                                      10 x 10 ml</v>
      </c>
      <c r="D6" s="64">
        <f>VLOOKUP(A6,'[1]Ceník Proceutic CZ'!$A$3:$E$39,4,FALSE)</f>
        <v>4513.6000000000004</v>
      </c>
      <c r="E6" s="64">
        <f>VLOOKUP(A6,'[1]Ceník Proceutic CZ'!$A$3:$E$39,5,FALSE)</f>
        <v>5461.4560000000001</v>
      </c>
      <c r="F6" s="58">
        <f t="shared" si="0"/>
        <v>5461.4560000000001</v>
      </c>
      <c r="G6" s="59"/>
      <c r="H6" s="60">
        <f t="shared" si="1"/>
        <v>0</v>
      </c>
    </row>
    <row r="7" spans="1:8" x14ac:dyDescent="0.25">
      <c r="A7" s="61"/>
      <c r="B7" s="62"/>
      <c r="C7" s="63"/>
      <c r="D7" s="64"/>
      <c r="E7" s="64"/>
      <c r="F7" s="58"/>
      <c r="G7" s="59"/>
      <c r="H7" s="60"/>
    </row>
    <row r="8" spans="1:8" x14ac:dyDescent="0.25">
      <c r="A8" s="61" t="s">
        <v>13</v>
      </c>
      <c r="B8" s="62" t="str">
        <f>VLOOKUP(A8,'[1]Ceník Proceutic CZ'!A8:E43,2,FALSE)</f>
        <v>9 HERBS POWDER DUAL ACTION EXFOLIATOR / Bylinný peeling s dvojím účinkem                                                       α &amp; β PEEL EXFOLIATING BOOSTER GEL  / α &amp; β Gel posilující exfoliaci</v>
      </c>
      <c r="C8" s="63" t="str">
        <f>VLOOKUP(A8,'[1]Základní tabulka'!$A$5:$I$41,4,FALSE)</f>
        <v>10 x 10 g                       10 x 15 ml</v>
      </c>
      <c r="D8" s="64">
        <f>VLOOKUP(A8,'[1]Ceník Proceutic CZ'!$A$3:$E$39,4,FALSE)</f>
        <v>3567.2000000000003</v>
      </c>
      <c r="E8" s="64">
        <f>VLOOKUP(A8,'[1]Ceník Proceutic CZ'!$A$3:$E$39,5,FALSE)</f>
        <v>4316.3119999999999</v>
      </c>
      <c r="F8" s="58">
        <f t="shared" si="0"/>
        <v>4316.3119999999999</v>
      </c>
      <c r="G8" s="59"/>
      <c r="H8" s="60">
        <f t="shared" si="1"/>
        <v>0</v>
      </c>
    </row>
    <row r="9" spans="1:8" x14ac:dyDescent="0.25">
      <c r="A9" s="61"/>
      <c r="B9" s="62"/>
      <c r="C9" s="63"/>
      <c r="D9" s="64"/>
      <c r="E9" s="64"/>
      <c r="F9" s="58"/>
      <c r="G9" s="59"/>
      <c r="H9" s="60"/>
    </row>
    <row r="10" spans="1:8" x14ac:dyDescent="0.25">
      <c r="A10" s="15" t="s">
        <v>14</v>
      </c>
      <c r="B10" s="16" t="str">
        <f>VLOOKUP(A10,'[1]Ceník Proceutic CZ'!A10:E45,2,FALSE)</f>
        <v>AFTER PEEL NEUTRALIZING BUTTER / Agebiotic Neutralizační máslo</v>
      </c>
      <c r="C10" s="17" t="str">
        <f>VLOOKUP(A10,'[1]Základní tabulka'!$A$5:$I$41,4,FALSE)</f>
        <v xml:space="preserve">150 ml </v>
      </c>
      <c r="D10" s="18">
        <f>VLOOKUP(A10,'[1]Ceník Proceutic CZ'!$A$3:$E$39,4,FALSE)</f>
        <v>946.4</v>
      </c>
      <c r="E10" s="18">
        <f>VLOOKUP(A10,'[1]Ceník Proceutic CZ'!$A$3:$E$39,5,FALSE)</f>
        <v>1145.144</v>
      </c>
      <c r="F10" s="19">
        <f t="shared" si="0"/>
        <v>1145.144</v>
      </c>
      <c r="G10" s="16"/>
      <c r="H10" s="20">
        <f t="shared" si="1"/>
        <v>0</v>
      </c>
    </row>
    <row r="11" spans="1:8" x14ac:dyDescent="0.25">
      <c r="A11" s="15" t="s">
        <v>15</v>
      </c>
      <c r="B11" s="16" t="str">
        <f>VLOOKUP(A11,'[1]Ceník Proceutic CZ'!A11:E46,2,FALSE)</f>
        <v>AFTER PURITY PEELING NEUTRALIZING CREAM / Purity Neutralizační krém</v>
      </c>
      <c r="C11" s="17" t="str">
        <f>VLOOKUP(A11,'[1]Základní tabulka'!$A$5:$I$41,4,FALSE)</f>
        <v>150 ml</v>
      </c>
      <c r="D11" s="18">
        <f>VLOOKUP(A11,'[1]Ceník Proceutic CZ'!$A$3:$E$39,4,FALSE)</f>
        <v>1164.8</v>
      </c>
      <c r="E11" s="18">
        <f>VLOOKUP(A11,'[1]Ceník Proceutic CZ'!$A$3:$E$39,5,FALSE)</f>
        <v>1409.4079999999999</v>
      </c>
      <c r="F11" s="19">
        <f t="shared" si="0"/>
        <v>1409.4079999999999</v>
      </c>
      <c r="G11" s="16"/>
      <c r="H11" s="20">
        <f t="shared" si="1"/>
        <v>0</v>
      </c>
    </row>
    <row r="12" spans="1:8" ht="15.75" thickBot="1" x14ac:dyDescent="0.3">
      <c r="A12" s="21" t="s">
        <v>16</v>
      </c>
      <c r="B12" s="22" t="str">
        <f>VLOOKUP(A12,'[1]Ceník Proceutic CZ'!A12:E47,2,FALSE)</f>
        <v>SOS RECOVERY CREAM / SOS Obnovující krém</v>
      </c>
      <c r="C12" s="23" t="str">
        <f>VLOOKUP(A12,'[1]Základní tabulka'!$A$5:$I$41,4,FALSE)</f>
        <v xml:space="preserve">150 ml </v>
      </c>
      <c r="D12" s="24">
        <f>VLOOKUP(A12,'[1]Ceník Proceutic CZ'!$A$3:$E$39,4,FALSE)</f>
        <v>1092</v>
      </c>
      <c r="E12" s="24">
        <f>VLOOKUP(A12,'[1]Ceník Proceutic CZ'!$A$3:$E$39,5,FALSE)</f>
        <v>1321.32</v>
      </c>
      <c r="F12" s="25">
        <f t="shared" si="0"/>
        <v>1321.32</v>
      </c>
      <c r="G12" s="22"/>
      <c r="H12" s="26">
        <f t="shared" si="1"/>
        <v>0</v>
      </c>
    </row>
    <row r="13" spans="1:8" x14ac:dyDescent="0.25">
      <c r="A13" s="27"/>
      <c r="C13" s="28"/>
      <c r="D13" s="29"/>
      <c r="E13" s="29"/>
      <c r="F13" s="30"/>
      <c r="H13" s="31"/>
    </row>
    <row r="14" spans="1:8" ht="16.5" thickBot="1" x14ac:dyDescent="0.3">
      <c r="A14" s="57" t="s">
        <v>17</v>
      </c>
      <c r="B14" s="57"/>
      <c r="C14" s="57"/>
      <c r="D14" s="57"/>
      <c r="E14" s="57"/>
      <c r="F14" s="32"/>
      <c r="G14" s="32"/>
      <c r="H14" s="32"/>
    </row>
    <row r="15" spans="1:8" x14ac:dyDescent="0.25">
      <c r="A15" s="33" t="s">
        <v>18</v>
      </c>
      <c r="B15" s="34" t="str">
        <f>VLOOKUP(A15,'[1]Ceník Proceutic CZ'!A14:E49,2,FALSE)</f>
        <v>CLEAN BIOTIC FACE &amp; EYES DELICATE CLEANSER / Jemný odličovač obličeje a očí</v>
      </c>
      <c r="C15" s="35" t="str">
        <f>VLOOKUP(A15,'[1]Základní tabulka'!$A$5:$I$41,4,FALSE)</f>
        <v xml:space="preserve">100 ml </v>
      </c>
      <c r="D15" s="36">
        <f>VLOOKUP(A15,'[1]Ceník Proceutic CZ'!$A$3:$E$39,4,FALSE)</f>
        <v>546</v>
      </c>
      <c r="E15" s="36">
        <f>VLOOKUP(A15,'[1]Ceník Proceutic CZ'!$A$3:$E$39,5,FALSE)</f>
        <v>660.66</v>
      </c>
      <c r="F15" s="37">
        <f t="shared" si="0"/>
        <v>660.66</v>
      </c>
      <c r="G15" s="34"/>
      <c r="H15" s="38">
        <f t="shared" ref="H15:H21" si="2">G15*F15</f>
        <v>0</v>
      </c>
    </row>
    <row r="16" spans="1:8" x14ac:dyDescent="0.25">
      <c r="A16" s="39" t="s">
        <v>19</v>
      </c>
      <c r="B16" s="40" t="str">
        <f>VLOOKUP(A16,'[1]Ceník Proceutic CZ'!A15:E50,2,FALSE)</f>
        <v>OXI-GEL DUAL ACTION CLEANSER / Odličovač s dvojím účinkem</v>
      </c>
      <c r="C16" s="41" t="str">
        <f>VLOOKUP(A16,'[1]Základní tabulka'!$A$5:$I$41,4,FALSE)</f>
        <v xml:space="preserve">100 ml </v>
      </c>
      <c r="D16" s="42">
        <f>VLOOKUP(A16,'[1]Ceník Proceutic CZ'!$A$3:$E$39,4,FALSE)</f>
        <v>546</v>
      </c>
      <c r="E16" s="42">
        <f>VLOOKUP(A16,'[1]Ceník Proceutic CZ'!$A$3:$E$39,5,FALSE)</f>
        <v>660.66</v>
      </c>
      <c r="F16" s="43">
        <f t="shared" si="0"/>
        <v>660.66</v>
      </c>
      <c r="G16" s="40"/>
      <c r="H16" s="44">
        <f t="shared" si="2"/>
        <v>0</v>
      </c>
    </row>
    <row r="17" spans="1:8" x14ac:dyDescent="0.25">
      <c r="A17" s="39" t="s">
        <v>20</v>
      </c>
      <c r="B17" s="40" t="str">
        <f>VLOOKUP(A17,'[1]Ceník Proceutic CZ'!A16:E51,2,FALSE)</f>
        <v>AGEBIOTIC SERUM / Agebiotic Regenerační sérum</v>
      </c>
      <c r="C17" s="41" t="str">
        <f>VLOOKUP(A17,'[1]Základní tabulka'!$A$5:$I$41,4,FALSE)</f>
        <v>30 ml</v>
      </c>
      <c r="D17" s="42">
        <f>VLOOKUP(A17,'[1]Ceník Proceutic CZ'!$A$3:$E$39,4,FALSE)</f>
        <v>1084.72</v>
      </c>
      <c r="E17" s="42">
        <f>VLOOKUP(A17,'[1]Ceník Proceutic CZ'!$A$3:$E$39,5,FALSE)</f>
        <v>1312.5111999999999</v>
      </c>
      <c r="F17" s="43">
        <f t="shared" si="0"/>
        <v>1312.5111999999999</v>
      </c>
      <c r="G17" s="40"/>
      <c r="H17" s="44">
        <f t="shared" si="2"/>
        <v>0</v>
      </c>
    </row>
    <row r="18" spans="1:8" x14ac:dyDescent="0.25">
      <c r="A18" s="39" t="s">
        <v>21</v>
      </c>
      <c r="B18" s="40" t="str">
        <f>VLOOKUP(A18,'[1]Ceník Proceutic CZ'!A17:E52,2,FALSE)</f>
        <v>AGEBIOTIC CREAM / Agebiotic Regenerační krém</v>
      </c>
      <c r="C18" s="41" t="str">
        <f>VLOOKUP(A18,'[1]Základní tabulka'!$A$5:$I$41,4,FALSE)</f>
        <v xml:space="preserve">50 ml </v>
      </c>
      <c r="D18" s="42">
        <f>VLOOKUP(A18,'[1]Ceník Proceutic CZ'!$A$3:$E$39,4,FALSE)</f>
        <v>1128.4000000000001</v>
      </c>
      <c r="E18" s="42">
        <f>VLOOKUP(A18,'[1]Ceník Proceutic CZ'!$A$3:$E$39,5,FALSE)</f>
        <v>1365.364</v>
      </c>
      <c r="F18" s="43">
        <f t="shared" si="0"/>
        <v>1365.364</v>
      </c>
      <c r="G18" s="40"/>
      <c r="H18" s="44">
        <f t="shared" si="2"/>
        <v>0</v>
      </c>
    </row>
    <row r="19" spans="1:8" x14ac:dyDescent="0.25">
      <c r="A19" s="39" t="s">
        <v>22</v>
      </c>
      <c r="B19" s="40" t="str">
        <f>VLOOKUP(A19,'[1]Ceník Proceutic CZ'!A18:E53,2,FALSE)</f>
        <v>PURITY ACTION SERUM / Purity Čistící sérum</v>
      </c>
      <c r="C19" s="41" t="str">
        <f>VLOOKUP(A19,'[1]Základní tabulka'!$A$5:$I$41,4,FALSE)</f>
        <v xml:space="preserve">15 ml </v>
      </c>
      <c r="D19" s="42">
        <f>VLOOKUP(A19,'[1]Ceník Proceutic CZ'!$A$3:$E$39,4,FALSE)</f>
        <v>691.6</v>
      </c>
      <c r="E19" s="42">
        <f>VLOOKUP(A19,'[1]Ceník Proceutic CZ'!$A$3:$E$39,5,FALSE)</f>
        <v>836.83600000000001</v>
      </c>
      <c r="F19" s="43">
        <f t="shared" si="0"/>
        <v>836.83600000000001</v>
      </c>
      <c r="G19" s="40"/>
      <c r="H19" s="44">
        <f t="shared" si="2"/>
        <v>0</v>
      </c>
    </row>
    <row r="20" spans="1:8" x14ac:dyDescent="0.25">
      <c r="A20" s="39" t="s">
        <v>23</v>
      </c>
      <c r="B20" s="40" t="str">
        <f>VLOOKUP(A20,'[1]Ceník Proceutic CZ'!A19:E54,2,FALSE)</f>
        <v>PURITY ACTION CREAM / Purity Čistící krém</v>
      </c>
      <c r="C20" s="41" t="str">
        <f>VLOOKUP(A20,'[1]Základní tabulka'!$A$5:$I$41,4,FALSE)</f>
        <v xml:space="preserve">50 ml </v>
      </c>
      <c r="D20" s="42">
        <f>VLOOKUP(A20,'[1]Ceník Proceutic CZ'!$A$3:$E$39,4,FALSE)</f>
        <v>873.6</v>
      </c>
      <c r="E20" s="42">
        <f>VLOOKUP(A20,'[1]Ceník Proceutic CZ'!$A$3:$E$39,5,FALSE)</f>
        <v>1057.056</v>
      </c>
      <c r="F20" s="43">
        <f t="shared" si="0"/>
        <v>1057.056</v>
      </c>
      <c r="G20" s="40"/>
      <c r="H20" s="44">
        <f t="shared" si="2"/>
        <v>0</v>
      </c>
    </row>
    <row r="21" spans="1:8" ht="15.75" thickBot="1" x14ac:dyDescent="0.3">
      <c r="A21" s="45" t="s">
        <v>24</v>
      </c>
      <c r="B21" s="46" t="str">
        <f>VLOOKUP(A21,'[1]Ceník Proceutic CZ'!A20:E55,2,FALSE)</f>
        <v>SOS RECOVERY CREAM / SOS Obnovující krém</v>
      </c>
      <c r="C21" s="47" t="str">
        <f>VLOOKUP(A21,'[1]Základní tabulka'!$A$5:$I$41,4,FALSE)</f>
        <v xml:space="preserve">50 ml </v>
      </c>
      <c r="D21" s="48">
        <f>VLOOKUP(A21,'[1]Ceník Proceutic CZ'!$A$3:$E$39,4,FALSE)</f>
        <v>800.80000000000007</v>
      </c>
      <c r="E21" s="48">
        <f>VLOOKUP(A21,'[1]Ceník Proceutic CZ'!$A$3:$E$39,5,FALSE)</f>
        <v>968.96800000000007</v>
      </c>
      <c r="F21" s="49">
        <f t="shared" si="0"/>
        <v>968.96800000000007</v>
      </c>
      <c r="G21" s="46"/>
      <c r="H21" s="50">
        <f t="shared" si="2"/>
        <v>0</v>
      </c>
    </row>
    <row r="22" spans="1:8" x14ac:dyDescent="0.25">
      <c r="A22" s="27"/>
      <c r="C22" s="28"/>
      <c r="D22" s="29"/>
      <c r="E22" s="29"/>
      <c r="F22" s="30"/>
      <c r="H22" s="31"/>
    </row>
    <row r="23" spans="1:8" ht="16.5" thickBot="1" x14ac:dyDescent="0.3">
      <c r="A23" s="57" t="s">
        <v>25</v>
      </c>
      <c r="B23" s="57"/>
      <c r="C23" s="57"/>
      <c r="D23" s="57"/>
      <c r="E23" s="57"/>
      <c r="F23" s="30"/>
      <c r="H23" s="31"/>
    </row>
    <row r="24" spans="1:8" x14ac:dyDescent="0.25">
      <c r="A24" s="9" t="s">
        <v>26</v>
      </c>
      <c r="B24" s="10" t="str">
        <f>VLOOKUP(A24,'[1]Ceník Proceutic CZ'!A22:E57,2,FALSE)</f>
        <v>CC Cream /  DE-SENSE CC Krém Colour korektor PENTAPEPTIDE SPF 30</v>
      </c>
      <c r="C24" s="11" t="str">
        <f>VLOOKUP(A24,'[1]Základní tabulka'!$A$5:$I$53,4,FALSE)</f>
        <v>30 ml</v>
      </c>
      <c r="D24" s="12">
        <f>VLOOKUP(A24,'[1]Ceník Proceutic CZ'!$A$3:$E$39,4,FALSE)</f>
        <v>811</v>
      </c>
      <c r="E24" s="12">
        <f>VLOOKUP(A24,'[1]Ceník Proceutic CZ'!$A$3:$E$39,5,FALSE)</f>
        <v>981.31</v>
      </c>
      <c r="F24" s="13">
        <f t="shared" ref="F24:F25" si="3">(1-$F$2)*E24</f>
        <v>981.31</v>
      </c>
      <c r="G24" s="10"/>
      <c r="H24" s="14">
        <f t="shared" ref="H24:H25" si="4">G24*F24</f>
        <v>0</v>
      </c>
    </row>
    <row r="25" spans="1:8" ht="15.75" thickBot="1" x14ac:dyDescent="0.3">
      <c r="A25" s="21" t="s">
        <v>27</v>
      </c>
      <c r="B25" s="22" t="str">
        <f>VLOOKUP(A25,'[1]Ceník Proceutic CZ'!A23:E58,2,FALSE)</f>
        <v>Very Hight Protection SPF50+ / SUNDEFENSE SPF 50 + Krém na obličej velmi vysoká ochrana</v>
      </c>
      <c r="C25" s="23" t="str">
        <f>VLOOKUP(A25,'[1]Základní tabulka'!$A$5:$I$53,4,FALSE)</f>
        <v>50 ml</v>
      </c>
      <c r="D25" s="24">
        <f>VLOOKUP(A25,'[1]Ceník Proceutic CZ'!$A$3:$E$39,4,FALSE)</f>
        <v>581</v>
      </c>
      <c r="E25" s="24">
        <f>VLOOKUP(A25,'[1]Ceník Proceutic CZ'!$A$3:$E$39,5,FALSE)</f>
        <v>703.01</v>
      </c>
      <c r="F25" s="25">
        <f t="shared" si="3"/>
        <v>703.01</v>
      </c>
      <c r="G25" s="22"/>
      <c r="H25" s="26">
        <f t="shared" si="4"/>
        <v>0</v>
      </c>
    </row>
    <row r="26" spans="1:8" x14ac:dyDescent="0.25">
      <c r="A26" s="27"/>
      <c r="C26" s="28"/>
      <c r="D26" s="29"/>
      <c r="E26" s="29"/>
      <c r="F26" s="30"/>
      <c r="H26" s="31"/>
    </row>
    <row r="27" spans="1:8" ht="16.5" thickBot="1" x14ac:dyDescent="0.3">
      <c r="A27" s="57" t="s">
        <v>53</v>
      </c>
      <c r="B27" s="57"/>
      <c r="C27" s="57"/>
      <c r="D27" s="57"/>
      <c r="E27" s="57"/>
      <c r="F27" s="32"/>
      <c r="G27" s="32"/>
      <c r="H27" s="32"/>
    </row>
    <row r="28" spans="1:8" x14ac:dyDescent="0.25">
      <c r="A28" s="51" t="s">
        <v>28</v>
      </c>
      <c r="B28" s="10" t="str">
        <f>VLOOKUP(A28,'[1]Ceník Proceutic CZ'!A29:E60,2,FALSE)</f>
        <v xml:space="preserve">Vzorek AGEBIOTIC Regenerační sérum 2 ml </v>
      </c>
      <c r="C28" s="11" t="str">
        <f>VLOOKUP(A28,'[1]Základní tabulka'!$A$5:$I$41,4,FALSE)</f>
        <v>1 ks</v>
      </c>
      <c r="D28" s="12">
        <f>VLOOKUP(A28,'[1]Ceník Proceutic CZ'!$A$3:$E$39,4,FALSE)</f>
        <v>29.120000000000005</v>
      </c>
      <c r="E28" s="12">
        <f>VLOOKUP(A28,'[1]Ceník Proceutic CZ'!$A$3:$E$39,5,FALSE)</f>
        <v>35.235200000000006</v>
      </c>
      <c r="F28" s="13">
        <f t="shared" si="0"/>
        <v>35.235200000000006</v>
      </c>
      <c r="G28" s="10"/>
      <c r="H28" s="14">
        <f t="shared" ref="H28:H36" si="5">G28*F28</f>
        <v>0</v>
      </c>
    </row>
    <row r="29" spans="1:8" x14ac:dyDescent="0.25">
      <c r="A29" s="52" t="s">
        <v>29</v>
      </c>
      <c r="B29" s="16" t="str">
        <f>VLOOKUP(A29,'[1]Ceník Proceutic CZ'!A30:E61,2,FALSE)</f>
        <v xml:space="preserve">Vzorek AGEBIOTIC Regenerační krém 3 ml </v>
      </c>
      <c r="C29" s="17" t="str">
        <f>VLOOKUP(A29,'[1]Základní tabulka'!$A$5:$I$41,4,FALSE)</f>
        <v>1 ks</v>
      </c>
      <c r="D29" s="18">
        <f>VLOOKUP(A29,'[1]Ceník Proceutic CZ'!$A$3:$E$39,4,FALSE)</f>
        <v>29.120000000000005</v>
      </c>
      <c r="E29" s="18">
        <f>VLOOKUP(A29,'[1]Ceník Proceutic CZ'!$A$3:$E$39,5,FALSE)</f>
        <v>35.235200000000006</v>
      </c>
      <c r="F29" s="19">
        <f t="shared" si="0"/>
        <v>35.235200000000006</v>
      </c>
      <c r="G29" s="16"/>
      <c r="H29" s="20">
        <f t="shared" si="5"/>
        <v>0</v>
      </c>
    </row>
    <row r="30" spans="1:8" x14ac:dyDescent="0.25">
      <c r="A30" s="52" t="s">
        <v>30</v>
      </c>
      <c r="B30" s="16" t="str">
        <f>VLOOKUP(A30,'[1]Ceník Proceutic CZ'!A31:E62,2,FALSE)</f>
        <v xml:space="preserve">Vzorek PURITY Čistící sérum 2 ml </v>
      </c>
      <c r="C30" s="17" t="str">
        <f>VLOOKUP(A30,'[1]Základní tabulka'!$A$5:$I$41,4,FALSE)</f>
        <v>1 ks</v>
      </c>
      <c r="D30" s="18">
        <f>VLOOKUP(A30,'[1]Ceník Proceutic CZ'!$A$3:$E$39,4,FALSE)</f>
        <v>29.120000000000005</v>
      </c>
      <c r="E30" s="18">
        <f>VLOOKUP(A30,'[1]Ceník Proceutic CZ'!$A$3:$E$39,5,FALSE)</f>
        <v>35.235200000000006</v>
      </c>
      <c r="F30" s="19">
        <f t="shared" si="0"/>
        <v>35.235200000000006</v>
      </c>
      <c r="G30" s="16"/>
      <c r="H30" s="20">
        <f t="shared" si="5"/>
        <v>0</v>
      </c>
    </row>
    <row r="31" spans="1:8" x14ac:dyDescent="0.25">
      <c r="A31" s="52" t="s">
        <v>31</v>
      </c>
      <c r="B31" s="16" t="str">
        <f>VLOOKUP(A31,'[1]Ceník Proceutic CZ'!A32:E63,2,FALSE)</f>
        <v xml:space="preserve">Vzorek PURITY Čistící krém 3 ml </v>
      </c>
      <c r="C31" s="17" t="str">
        <f>VLOOKUP(A31,'[1]Základní tabulka'!$A$5:$I$41,4,FALSE)</f>
        <v>1 ks</v>
      </c>
      <c r="D31" s="18">
        <f>VLOOKUP(A31,'[1]Ceník Proceutic CZ'!$A$3:$E$39,4,FALSE)</f>
        <v>29.120000000000005</v>
      </c>
      <c r="E31" s="18">
        <f>VLOOKUP(A31,'[1]Ceník Proceutic CZ'!$A$3:$E$39,5,FALSE)</f>
        <v>35.235200000000006</v>
      </c>
      <c r="F31" s="19">
        <f t="shared" si="0"/>
        <v>35.235200000000006</v>
      </c>
      <c r="G31" s="16"/>
      <c r="H31" s="20">
        <f t="shared" si="5"/>
        <v>0</v>
      </c>
    </row>
    <row r="32" spans="1:8" x14ac:dyDescent="0.25">
      <c r="A32" s="52" t="s">
        <v>32</v>
      </c>
      <c r="B32" s="16" t="str">
        <f>VLOOKUP(A32,'[1]Ceník Proceutic CZ'!A33:E64,2,FALSE)</f>
        <v xml:space="preserve">Vzorek SOS Obnovující krém 3 ml </v>
      </c>
      <c r="C32" s="17" t="str">
        <f>VLOOKUP(A32,'[1]Základní tabulka'!$A$5:$I$41,4,FALSE)</f>
        <v>1 ks</v>
      </c>
      <c r="D32" s="18">
        <f>VLOOKUP(A32,'[1]Ceník Proceutic CZ'!$A$3:$E$39,4,FALSE)</f>
        <v>29.120000000000005</v>
      </c>
      <c r="E32" s="18">
        <f>VLOOKUP(A32,'[1]Ceník Proceutic CZ'!$A$3:$E$39,5,FALSE)</f>
        <v>35.235200000000006</v>
      </c>
      <c r="F32" s="19">
        <f t="shared" si="0"/>
        <v>35.235200000000006</v>
      </c>
      <c r="G32" s="16"/>
      <c r="H32" s="20">
        <f t="shared" si="5"/>
        <v>0</v>
      </c>
    </row>
    <row r="33" spans="1:8" x14ac:dyDescent="0.25">
      <c r="A33" s="52" t="s">
        <v>33</v>
      </c>
      <c r="B33" s="16" t="str">
        <f>VLOOKUP(A33,'[1]Ceník Proceutic CZ'!A34:E65,2,FALSE)</f>
        <v xml:space="preserve">Plakát FOREX 50x70 CM oboustranný IT/ENG </v>
      </c>
      <c r="C33" s="17" t="str">
        <f>VLOOKUP(A33,'[1]Základní tabulka'!$A$5:$I$41,4,FALSE)</f>
        <v>1 ks</v>
      </c>
      <c r="D33" s="18">
        <f>VLOOKUP(A33,'[1]Ceník Proceutic CZ'!$A$3:$E$39,4,FALSE)</f>
        <v>873.6</v>
      </c>
      <c r="E33" s="18">
        <f>VLOOKUP(A33,'[1]Ceník Proceutic CZ'!$A$3:$E$39,5,FALSE)</f>
        <v>1057.056</v>
      </c>
      <c r="F33" s="19">
        <f t="shared" si="0"/>
        <v>1057.056</v>
      </c>
      <c r="G33" s="16"/>
      <c r="H33" s="20">
        <f t="shared" si="5"/>
        <v>0</v>
      </c>
    </row>
    <row r="34" spans="1:8" x14ac:dyDescent="0.25">
      <c r="A34" s="52" t="s">
        <v>34</v>
      </c>
      <c r="B34" s="16" t="s">
        <v>35</v>
      </c>
      <c r="C34" s="17" t="str">
        <f>VLOOKUP(A34,'[1]Základní tabulka'!$A$5:$I$41,4,FALSE)</f>
        <v>1 ks</v>
      </c>
      <c r="D34" s="18">
        <f>VLOOKUP(A34,'[1]Ceník Proceutic CZ'!$A$3:$E$39,4,FALSE)</f>
        <v>55</v>
      </c>
      <c r="E34" s="18">
        <f>VLOOKUP(A34,'[1]Ceník Proceutic CZ'!$A$3:$E$39,5,FALSE)</f>
        <v>66.55</v>
      </c>
      <c r="F34" s="19">
        <f t="shared" si="0"/>
        <v>66.55</v>
      </c>
      <c r="G34" s="16"/>
      <c r="H34" s="20">
        <f t="shared" si="5"/>
        <v>0</v>
      </c>
    </row>
    <row r="35" spans="1:8" x14ac:dyDescent="0.25">
      <c r="A35" s="52" t="s">
        <v>36</v>
      </c>
      <c r="B35" s="16" t="s">
        <v>37</v>
      </c>
      <c r="C35" s="17" t="str">
        <f>VLOOKUP(A35,'[1]Základní tabulka'!$A$5:$I$41,4,FALSE)</f>
        <v>1 ks</v>
      </c>
      <c r="D35" s="18">
        <f>VLOOKUP(A35,'[1]Ceník Proceutic CZ'!$A$3:$E$39,4,FALSE)</f>
        <v>20</v>
      </c>
      <c r="E35" s="18">
        <f>VLOOKUP(A35,'[1]Ceník Proceutic CZ'!$A$3:$E$39,5,FALSE)</f>
        <v>24.2</v>
      </c>
      <c r="F35" s="19">
        <f t="shared" si="0"/>
        <v>24.2</v>
      </c>
      <c r="G35" s="16"/>
      <c r="H35" s="20">
        <f t="shared" si="5"/>
        <v>0</v>
      </c>
    </row>
    <row r="36" spans="1:8" ht="15.75" thickBot="1" x14ac:dyDescent="0.3">
      <c r="A36" s="53" t="s">
        <v>38</v>
      </c>
      <c r="B36" s="22" t="s">
        <v>39</v>
      </c>
      <c r="C36" s="23" t="str">
        <f>VLOOKUP(A36,'[1]Základní tabulka'!$A$5:$I$41,4,FALSE)</f>
        <v>1 ks</v>
      </c>
      <c r="D36" s="24">
        <f>VLOOKUP(A36,'[1]Ceník Proceutic CZ'!$A$3:$E$39,4,FALSE)</f>
        <v>100</v>
      </c>
      <c r="E36" s="24">
        <f>VLOOKUP(A36,'[1]Ceník Proceutic CZ'!$A$3:$E$39,5,FALSE)</f>
        <v>121</v>
      </c>
      <c r="F36" s="25">
        <f t="shared" si="0"/>
        <v>121</v>
      </c>
      <c r="G36" s="22"/>
      <c r="H36" s="26">
        <f t="shared" si="5"/>
        <v>0</v>
      </c>
    </row>
    <row r="37" spans="1:8" x14ac:dyDescent="0.25">
      <c r="C37" s="28"/>
      <c r="D37" s="29"/>
      <c r="E37" s="29"/>
      <c r="F37" s="30"/>
      <c r="H37" s="31"/>
    </row>
    <row r="38" spans="1:8" ht="16.5" thickBot="1" x14ac:dyDescent="0.3">
      <c r="A38" s="57" t="s">
        <v>54</v>
      </c>
      <c r="B38" s="57"/>
      <c r="C38" s="57"/>
      <c r="D38" s="57"/>
      <c r="E38" s="57"/>
      <c r="F38" s="32"/>
      <c r="H38" s="31"/>
    </row>
    <row r="39" spans="1:8" x14ac:dyDescent="0.25">
      <c r="A39" s="51" t="s">
        <v>40</v>
      </c>
      <c r="B39" s="10" t="str">
        <f>VLOOKUP(A39,'[1]Ceník Proceutic CZ'!A40:E75,2,FALSE)</f>
        <v>DE-SENSE CC Krém Colour korektor PENTAPEPTIDE SPF 30 - Sáček 3 ml</v>
      </c>
      <c r="C39" s="11" t="str">
        <f>VLOOKUP(A39,'[1]Základní tabulka'!$A$5:$I$53,4,FALSE)</f>
        <v>3 ml</v>
      </c>
      <c r="D39" s="12">
        <f>VLOOKUP(A39,'[1]Ceník Proceutic CZ'!$A$3:$E$49,4,FALSE)</f>
        <v>30</v>
      </c>
      <c r="E39" s="12">
        <f>VLOOKUP(A39,'[1]Ceník Proceutic CZ'!$A$3:$E$49,5,FALSE)</f>
        <v>36</v>
      </c>
      <c r="F39" s="13">
        <f>(1-$F$2)*E39</f>
        <v>36</v>
      </c>
      <c r="G39" s="10"/>
      <c r="H39" s="14">
        <f>G54*F54</f>
        <v>0</v>
      </c>
    </row>
    <row r="40" spans="1:8" x14ac:dyDescent="0.25">
      <c r="A40" s="52" t="s">
        <v>41</v>
      </c>
      <c r="B40" s="16" t="str">
        <f>VLOOKUP(A40,'[1]Ceník Proceutic CZ'!A40:E76,2,FALSE)</f>
        <v>SUNDEFENSE Opalovací krém na obličej SPF50+  - Sáček 2 ml</v>
      </c>
      <c r="C40" s="17" t="str">
        <f>VLOOKUP(A40,'[1]Základní tabulka'!$A$5:$I$53,4,FALSE)</f>
        <v>2 ml</v>
      </c>
      <c r="D40" s="18">
        <f>VLOOKUP(A40,'[1]Ceník Proceutic CZ'!$A$3:$E$49,4,FALSE)</f>
        <v>18</v>
      </c>
      <c r="E40" s="18">
        <f>VLOOKUP(A40,'[1]Ceník Proceutic CZ'!$A$3:$E$49,5,FALSE)</f>
        <v>22</v>
      </c>
      <c r="F40" s="19">
        <f t="shared" ref="F40:F49" si="6">(1-$F$2)*E40</f>
        <v>22</v>
      </c>
      <c r="G40" s="16"/>
      <c r="H40" s="20">
        <f t="shared" ref="H40:H49" si="7">G40*F40</f>
        <v>0</v>
      </c>
    </row>
    <row r="41" spans="1:8" x14ac:dyDescent="0.25">
      <c r="A41" s="52" t="s">
        <v>42</v>
      </c>
      <c r="B41" s="16" t="str">
        <f>VLOOKUP(A41,'[1]Ceník Proceutic CZ'!A41:E77,2,FALSE)</f>
        <v>Sada ručníků s logem - 5 ks (1 velký, 2 střední, 2 malé)</v>
      </c>
      <c r="C41" s="17" t="str">
        <f>VLOOKUP(A41,'[1]Základní tabulka'!$A$5:$I$53,4,FALSE)</f>
        <v>set</v>
      </c>
      <c r="D41" s="18">
        <v>1540</v>
      </c>
      <c r="E41" s="18">
        <v>1863</v>
      </c>
      <c r="F41" s="19">
        <f t="shared" si="6"/>
        <v>1863</v>
      </c>
      <c r="G41" s="16"/>
      <c r="H41" s="20">
        <f t="shared" si="7"/>
        <v>0</v>
      </c>
    </row>
    <row r="42" spans="1:8" x14ac:dyDescent="0.25">
      <c r="A42" s="52" t="s">
        <v>43</v>
      </c>
      <c r="B42" s="16" t="s">
        <v>58</v>
      </c>
      <c r="C42" s="17" t="str">
        <f>VLOOKUP(A42,'[1]Základní tabulka'!$A$5:$I$53,4,FALSE)</f>
        <v>set</v>
      </c>
      <c r="D42" s="18">
        <v>286</v>
      </c>
      <c r="E42" s="18">
        <v>346</v>
      </c>
      <c r="F42" s="19">
        <f t="shared" si="6"/>
        <v>346</v>
      </c>
      <c r="G42" s="16"/>
      <c r="H42" s="20">
        <f t="shared" si="7"/>
        <v>0</v>
      </c>
    </row>
    <row r="43" spans="1:8" x14ac:dyDescent="0.25">
      <c r="A43" s="52" t="s">
        <v>44</v>
      </c>
      <c r="B43" s="16" t="s">
        <v>59</v>
      </c>
      <c r="C43" s="17" t="str">
        <f>VLOOKUP(A43,'[1]Základní tabulka'!$A$5:$I$53,4,FALSE)</f>
        <v>set</v>
      </c>
      <c r="D43" s="18">
        <v>286</v>
      </c>
      <c r="E43" s="18">
        <v>346</v>
      </c>
      <c r="F43" s="19">
        <f t="shared" si="6"/>
        <v>346</v>
      </c>
      <c r="G43" s="16"/>
      <c r="H43" s="20">
        <f t="shared" si="7"/>
        <v>0</v>
      </c>
    </row>
    <row r="44" spans="1:8" x14ac:dyDescent="0.25">
      <c r="A44" s="52" t="s">
        <v>45</v>
      </c>
      <c r="B44" s="16" t="s">
        <v>60</v>
      </c>
      <c r="C44" s="17" t="str">
        <f>VLOOKUP(A44,'[1]Základní tabulka'!$A$5:$I$53,4,FALSE)</f>
        <v>1 ks</v>
      </c>
      <c r="D44" s="18">
        <v>198</v>
      </c>
      <c r="E44" s="18">
        <v>240</v>
      </c>
      <c r="F44" s="19">
        <f t="shared" si="6"/>
        <v>240</v>
      </c>
      <c r="G44" s="16"/>
      <c r="H44" s="20">
        <f t="shared" si="7"/>
        <v>0</v>
      </c>
    </row>
    <row r="45" spans="1:8" x14ac:dyDescent="0.25">
      <c r="A45" s="52" t="s">
        <v>46</v>
      </c>
      <c r="B45" s="16" t="s">
        <v>55</v>
      </c>
      <c r="C45" s="17" t="str">
        <f>VLOOKUP(A45,'[1]Základní tabulka'!$A$5:$I$53,4,FALSE)</f>
        <v>1 ks</v>
      </c>
      <c r="D45" s="18">
        <v>880</v>
      </c>
      <c r="E45" s="18">
        <f>VLOOKUP(A45,'[1]Ceník Proceutic CZ'!$A$3:$E$49,5,FALSE)</f>
        <v>1016.4</v>
      </c>
      <c r="F45" s="19">
        <v>1065</v>
      </c>
      <c r="G45" s="16"/>
      <c r="H45" s="20">
        <f t="shared" si="7"/>
        <v>0</v>
      </c>
    </row>
    <row r="46" spans="1:8" x14ac:dyDescent="0.25">
      <c r="A46" s="52" t="s">
        <v>47</v>
      </c>
      <c r="B46" s="16" t="s">
        <v>56</v>
      </c>
      <c r="C46" s="17" t="str">
        <f>VLOOKUP(A46,'[1]Základní tabulka'!$A$5:$I$53,4,FALSE)</f>
        <v>1 ks</v>
      </c>
      <c r="D46" s="18">
        <v>92</v>
      </c>
      <c r="E46" s="18">
        <v>111</v>
      </c>
      <c r="F46" s="19">
        <f t="shared" si="6"/>
        <v>111</v>
      </c>
      <c r="G46" s="16"/>
      <c r="H46" s="20">
        <f t="shared" si="7"/>
        <v>0</v>
      </c>
    </row>
    <row r="47" spans="1:8" x14ac:dyDescent="0.25">
      <c r="A47" s="52" t="s">
        <v>48</v>
      </c>
      <c r="B47" s="16" t="s">
        <v>57</v>
      </c>
      <c r="C47" s="17" t="str">
        <f>VLOOKUP(A47,'[1]Základní tabulka'!$A$5:$I$53,4,FALSE)</f>
        <v>1 ks</v>
      </c>
      <c r="D47" s="18">
        <v>150</v>
      </c>
      <c r="E47" s="18">
        <v>182</v>
      </c>
      <c r="F47" s="19">
        <f t="shared" si="6"/>
        <v>182</v>
      </c>
      <c r="G47" s="16"/>
      <c r="H47" s="20">
        <f t="shared" si="7"/>
        <v>0</v>
      </c>
    </row>
    <row r="48" spans="1:8" x14ac:dyDescent="0.25">
      <c r="A48" s="52" t="s">
        <v>49</v>
      </c>
      <c r="B48" s="16" t="str">
        <f>VLOOKUP(A48,'[1]Ceník Proceutic CZ'!A48:E84,2,FALSE)</f>
        <v>Štětec ve tvaru vějíře s umělými štětinami</v>
      </c>
      <c r="C48" s="17" t="str">
        <f>VLOOKUP(A48,'[1]Základní tabulka'!$A$5:$I$60,4,FALSE)</f>
        <v>1 ks</v>
      </c>
      <c r="D48" s="18">
        <v>132</v>
      </c>
      <c r="E48" s="18">
        <v>160</v>
      </c>
      <c r="F48" s="19">
        <f t="shared" si="6"/>
        <v>160</v>
      </c>
      <c r="G48" s="16"/>
      <c r="H48" s="20">
        <f t="shared" si="7"/>
        <v>0</v>
      </c>
    </row>
    <row r="49" spans="1:8" ht="15.75" thickBot="1" x14ac:dyDescent="0.3">
      <c r="A49" s="53" t="s">
        <v>50</v>
      </c>
      <c r="B49" s="22" t="str">
        <f>VLOOKUP(A49,'[1]Ceník Proceutic CZ'!A49:E85,2,FALSE)</f>
        <v>Dlouhý štětec s umělými štětinami - 23 cm NOVINKA</v>
      </c>
      <c r="C49" s="23" t="str">
        <f>VLOOKUP(A49,'[1]Základní tabulka'!$A$5:$I$60,4,FALSE)</f>
        <v>1 ks</v>
      </c>
      <c r="D49" s="24">
        <v>198</v>
      </c>
      <c r="E49" s="24">
        <v>240</v>
      </c>
      <c r="F49" s="25">
        <f t="shared" si="6"/>
        <v>240</v>
      </c>
      <c r="G49" s="22"/>
      <c r="H49" s="26">
        <f t="shared" si="7"/>
        <v>0</v>
      </c>
    </row>
    <row r="50" spans="1:8" x14ac:dyDescent="0.25">
      <c r="C50" s="28"/>
      <c r="F50" s="54"/>
      <c r="G50" s="55" t="s">
        <v>51</v>
      </c>
      <c r="H50" s="56">
        <f>SUM(H4:H49)/1.21</f>
        <v>0</v>
      </c>
    </row>
    <row r="51" spans="1:8" x14ac:dyDescent="0.25">
      <c r="C51" s="28"/>
      <c r="F51" s="54"/>
      <c r="G51" s="55" t="s">
        <v>52</v>
      </c>
      <c r="H51" s="56">
        <f>SUM(H4:H49)</f>
        <v>0</v>
      </c>
    </row>
  </sheetData>
  <mergeCells count="22">
    <mergeCell ref="C1:E1"/>
    <mergeCell ref="A3:E3"/>
    <mergeCell ref="A6:A7"/>
    <mergeCell ref="B6:B7"/>
    <mergeCell ref="C6:C7"/>
    <mergeCell ref="D6:D7"/>
    <mergeCell ref="E6:E7"/>
    <mergeCell ref="G6:G7"/>
    <mergeCell ref="H6:H7"/>
    <mergeCell ref="A8:A9"/>
    <mergeCell ref="B8:B9"/>
    <mergeCell ref="C8:C9"/>
    <mergeCell ref="D8:D9"/>
    <mergeCell ref="E8:E9"/>
    <mergeCell ref="F8:F9"/>
    <mergeCell ref="G8:G9"/>
    <mergeCell ref="H8:H9"/>
    <mergeCell ref="A14:E14"/>
    <mergeCell ref="A23:E23"/>
    <mergeCell ref="A27:E27"/>
    <mergeCell ref="A38:E38"/>
    <mergeCell ref="F6:F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Péťa</dc:creator>
  <cp:lastModifiedBy>Péťa</cp:lastModifiedBy>
  <dcterms:created xsi:type="dcterms:W3CDTF">2019-10-15T14:23:48Z</dcterms:created>
  <dcterms:modified xsi:type="dcterms:W3CDTF">2020-06-25T18:36:45Z</dcterms:modified>
</cp:coreProperties>
</file>