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26" lockStructure="1"/>
  <bookViews>
    <workbookView xWindow="0" yWindow="36" windowWidth="22980" windowHeight="9552" tabRatio="797" activeTab="2"/>
  </bookViews>
  <sheets>
    <sheet name="objednávkový formulář kabina" sheetId="6" r:id="rId1"/>
    <sheet name="obj. formulář prodejní" sheetId="7" r:id="rId2"/>
    <sheet name="obj. formulář Limit. edice" sheetId="10" r:id="rId3"/>
    <sheet name="obj. formulář promo " sheetId="11" r:id="rId4"/>
  </sheets>
  <definedNames>
    <definedName name="_xlnm.Print_Area" localSheetId="3">'obj. formulář promo '!$A$1:$E$129</definedName>
  </definedNames>
  <calcPr calcId="145621"/>
</workbook>
</file>

<file path=xl/calcChain.xml><?xml version="1.0" encoding="utf-8"?>
<calcChain xmlns="http://schemas.openxmlformats.org/spreadsheetml/2006/main">
  <c r="H31" i="10" l="1"/>
  <c r="H30" i="10"/>
  <c r="E16" i="10" l="1"/>
  <c r="H13" i="10" l="1"/>
  <c r="F17" i="10" l="1"/>
  <c r="H17" i="10" s="1"/>
  <c r="F26" i="10"/>
  <c r="H26" i="10" s="1"/>
  <c r="H24" i="10"/>
  <c r="E24" i="10"/>
  <c r="H23" i="10"/>
  <c r="E23" i="10"/>
  <c r="H22" i="10"/>
  <c r="E22" i="10"/>
  <c r="H20" i="10"/>
  <c r="H19" i="10"/>
  <c r="H28" i="10"/>
  <c r="H29" i="10"/>
  <c r="H16" i="10"/>
  <c r="H15" i="10"/>
  <c r="E15" i="10"/>
  <c r="H12" i="10"/>
  <c r="E12" i="10"/>
  <c r="H11" i="10"/>
  <c r="E11" i="10"/>
  <c r="H10" i="10"/>
  <c r="E10" i="10"/>
  <c r="H9" i="10"/>
  <c r="E9" i="10"/>
  <c r="H8" i="10"/>
  <c r="E8" i="10"/>
  <c r="H7" i="10" l="1"/>
  <c r="E7" i="10"/>
  <c r="H6" i="10"/>
  <c r="H5" i="10"/>
  <c r="E6" i="10"/>
  <c r="G127" i="11" l="1"/>
  <c r="G128" i="11"/>
  <c r="G126" i="11"/>
  <c r="G122" i="11"/>
  <c r="G123" i="11"/>
  <c r="G124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00" i="11"/>
  <c r="G94" i="11"/>
  <c r="G95" i="11"/>
  <c r="G96" i="11"/>
  <c r="G97" i="11"/>
  <c r="G98" i="11"/>
  <c r="G93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75" i="11"/>
  <c r="G64" i="11"/>
  <c r="G65" i="11"/>
  <c r="G66" i="11"/>
  <c r="G67" i="11"/>
  <c r="G68" i="11"/>
  <c r="G69" i="11"/>
  <c r="G70" i="11"/>
  <c r="G71" i="11"/>
  <c r="G72" i="11"/>
  <c r="G73" i="11"/>
  <c r="G63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5" i="11"/>
  <c r="G129" i="11" l="1"/>
  <c r="G130" i="11" s="1"/>
  <c r="E128" i="11"/>
  <c r="E127" i="11"/>
  <c r="E126" i="11"/>
  <c r="E124" i="11"/>
  <c r="E123" i="11"/>
  <c r="E122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0" i="11"/>
  <c r="E98" i="11"/>
  <c r="E97" i="11"/>
  <c r="E96" i="11"/>
  <c r="E95" i="11"/>
  <c r="E94" i="11"/>
  <c r="E93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3" i="11"/>
  <c r="E72" i="11"/>
  <c r="E71" i="11"/>
  <c r="E70" i="11"/>
  <c r="E69" i="11"/>
  <c r="E68" i="11"/>
  <c r="E67" i="11"/>
  <c r="E66" i="11"/>
  <c r="E65" i="11"/>
  <c r="E64" i="11"/>
  <c r="E63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F82" i="6" l="1"/>
  <c r="F86" i="6"/>
  <c r="F68" i="6"/>
  <c r="F66" i="6"/>
  <c r="F7" i="6" l="1"/>
  <c r="F8" i="6"/>
  <c r="F9" i="6"/>
  <c r="F10" i="6"/>
  <c r="F11" i="6"/>
  <c r="F12" i="6"/>
  <c r="F13" i="6"/>
  <c r="F14" i="6"/>
  <c r="F15" i="6"/>
  <c r="F16" i="6"/>
  <c r="F17" i="6"/>
  <c r="F18" i="6"/>
  <c r="F20" i="6"/>
  <c r="F21" i="6"/>
  <c r="F22" i="6"/>
  <c r="F23" i="6"/>
  <c r="F25" i="6"/>
  <c r="F26" i="6"/>
  <c r="F27" i="6"/>
  <c r="F29" i="6"/>
  <c r="F30" i="6"/>
  <c r="F31" i="6"/>
  <c r="F33" i="6"/>
  <c r="F34" i="6"/>
  <c r="F35" i="6"/>
  <c r="F37" i="6"/>
  <c r="F38" i="6"/>
  <c r="F39" i="6"/>
  <c r="F41" i="6"/>
  <c r="F42" i="6"/>
  <c r="F43" i="6"/>
  <c r="F44" i="6"/>
  <c r="F45" i="6"/>
  <c r="F46" i="6"/>
  <c r="F48" i="6"/>
  <c r="F49" i="6"/>
  <c r="F50" i="6"/>
  <c r="F52" i="6"/>
  <c r="F53" i="6"/>
  <c r="F54" i="6"/>
  <c r="F55" i="6"/>
  <c r="F56" i="6"/>
  <c r="F57" i="6"/>
  <c r="F58" i="6"/>
  <c r="F59" i="6"/>
  <c r="F60" i="6"/>
  <c r="F62" i="6"/>
  <c r="F63" i="6"/>
  <c r="F64" i="6"/>
  <c r="F70" i="6"/>
  <c r="F74" i="6"/>
  <c r="F75" i="6"/>
  <c r="F76" i="6"/>
  <c r="F77" i="6"/>
  <c r="F78" i="6"/>
  <c r="F79" i="6"/>
  <c r="F80" i="6"/>
  <c r="F81" i="6"/>
  <c r="F83" i="6"/>
  <c r="F84" i="6"/>
  <c r="F85" i="6"/>
  <c r="F6" i="6"/>
  <c r="E118" i="7" l="1"/>
  <c r="F118" i="7" s="1"/>
  <c r="H118" i="7" s="1"/>
  <c r="E117" i="7"/>
  <c r="F117" i="7" s="1"/>
  <c r="H117" i="7" s="1"/>
  <c r="E116" i="7"/>
  <c r="F116" i="7" s="1"/>
  <c r="H116" i="7" s="1"/>
  <c r="E115" i="7"/>
  <c r="F115" i="7" s="1"/>
  <c r="H115" i="7" s="1"/>
  <c r="E114" i="7"/>
  <c r="F114" i="7" s="1"/>
  <c r="H114" i="7" s="1"/>
  <c r="E113" i="7"/>
  <c r="F113" i="7" s="1"/>
  <c r="H113" i="7" s="1"/>
  <c r="E111" i="7"/>
  <c r="F111" i="7" s="1"/>
  <c r="H111" i="7" s="1"/>
  <c r="E110" i="7"/>
  <c r="F110" i="7" s="1"/>
  <c r="H110" i="7" s="1"/>
  <c r="E109" i="7"/>
  <c r="F109" i="7" s="1"/>
  <c r="H109" i="7" s="1"/>
  <c r="E108" i="7"/>
  <c r="F108" i="7" s="1"/>
  <c r="H108" i="7" s="1"/>
  <c r="E107" i="7"/>
  <c r="F107" i="7" s="1"/>
  <c r="H107" i="7" s="1"/>
  <c r="E106" i="7"/>
  <c r="F106" i="7" s="1"/>
  <c r="H106" i="7" s="1"/>
  <c r="E101" i="7"/>
  <c r="F101" i="7" s="1"/>
  <c r="H101" i="7" s="1"/>
  <c r="E100" i="7"/>
  <c r="F100" i="7" s="1"/>
  <c r="H100" i="7" s="1"/>
  <c r="E99" i="7"/>
  <c r="F99" i="7" s="1"/>
  <c r="H99" i="7" s="1"/>
  <c r="E98" i="7"/>
  <c r="F98" i="7" s="1"/>
  <c r="H98" i="7" s="1"/>
  <c r="E97" i="7"/>
  <c r="F97" i="7" s="1"/>
  <c r="H97" i="7" s="1"/>
  <c r="E95" i="7"/>
  <c r="F95" i="7" s="1"/>
  <c r="H95" i="7" s="1"/>
  <c r="E94" i="7"/>
  <c r="F94" i="7" s="1"/>
  <c r="H94" i="7" s="1"/>
  <c r="E90" i="7"/>
  <c r="F90" i="7" s="1"/>
  <c r="H90" i="7" s="1"/>
  <c r="E89" i="7"/>
  <c r="F89" i="7" s="1"/>
  <c r="H89" i="7" s="1"/>
  <c r="E88" i="7"/>
  <c r="F88" i="7" s="1"/>
  <c r="H88" i="7" s="1"/>
  <c r="E84" i="7"/>
  <c r="F84" i="7" s="1"/>
  <c r="H84" i="7" s="1"/>
  <c r="E83" i="7"/>
  <c r="F83" i="7" s="1"/>
  <c r="H83" i="7" s="1"/>
  <c r="E82" i="7"/>
  <c r="F82" i="7" s="1"/>
  <c r="H82" i="7" s="1"/>
  <c r="E81" i="7"/>
  <c r="F81" i="7" s="1"/>
  <c r="H81" i="7" s="1"/>
  <c r="E79" i="7"/>
  <c r="F79" i="7" s="1"/>
  <c r="H79" i="7" s="1"/>
  <c r="E78" i="7"/>
  <c r="F78" i="7" s="1"/>
  <c r="H78" i="7" s="1"/>
  <c r="E77" i="7"/>
  <c r="F77" i="7" s="1"/>
  <c r="H77" i="7" s="1"/>
  <c r="E76" i="7"/>
  <c r="F76" i="7" s="1"/>
  <c r="H76" i="7" s="1"/>
  <c r="E74" i="7"/>
  <c r="F74" i="7" s="1"/>
  <c r="H74" i="7" s="1"/>
  <c r="E73" i="7"/>
  <c r="F73" i="7" s="1"/>
  <c r="H73" i="7" s="1"/>
  <c r="E72" i="7"/>
  <c r="F72" i="7" s="1"/>
  <c r="H72" i="7" s="1"/>
  <c r="E71" i="7"/>
  <c r="F71" i="7" s="1"/>
  <c r="H71" i="7" s="1"/>
  <c r="E70" i="7"/>
  <c r="F70" i="7" s="1"/>
  <c r="H70" i="7" s="1"/>
  <c r="E68" i="7"/>
  <c r="F68" i="7" s="1"/>
  <c r="H68" i="7" s="1"/>
  <c r="E67" i="7"/>
  <c r="F67" i="7" s="1"/>
  <c r="H67" i="7" s="1"/>
  <c r="E66" i="7"/>
  <c r="F66" i="7" s="1"/>
  <c r="H66" i="7" s="1"/>
  <c r="E65" i="7"/>
  <c r="F65" i="7" s="1"/>
  <c r="H65" i="7" s="1"/>
  <c r="E64" i="7"/>
  <c r="F64" i="7" s="1"/>
  <c r="H64" i="7" s="1"/>
  <c r="E63" i="7"/>
  <c r="F63" i="7" s="1"/>
  <c r="H63" i="7" s="1"/>
  <c r="E61" i="7"/>
  <c r="F61" i="7" s="1"/>
  <c r="H61" i="7" s="1"/>
  <c r="E60" i="7"/>
  <c r="F60" i="7" s="1"/>
  <c r="H60" i="7" s="1"/>
  <c r="E59" i="7"/>
  <c r="F59" i="7" s="1"/>
  <c r="H59" i="7" s="1"/>
  <c r="E58" i="7"/>
  <c r="F58" i="7" s="1"/>
  <c r="H58" i="7" s="1"/>
  <c r="E57" i="7"/>
  <c r="F57" i="7" s="1"/>
  <c r="H57" i="7" s="1"/>
  <c r="E56" i="7"/>
  <c r="F56" i="7" s="1"/>
  <c r="H56" i="7" s="1"/>
  <c r="E55" i="7"/>
  <c r="F55" i="7" s="1"/>
  <c r="H55" i="7" s="1"/>
  <c r="E54" i="7"/>
  <c r="F54" i="7" s="1"/>
  <c r="H54" i="7" s="1"/>
  <c r="E53" i="7"/>
  <c r="F53" i="7" s="1"/>
  <c r="H53" i="7" s="1"/>
  <c r="E51" i="7"/>
  <c r="F51" i="7" s="1"/>
  <c r="H51" i="7" s="1"/>
  <c r="E50" i="7"/>
  <c r="F50" i="7" s="1"/>
  <c r="H50" i="7" s="1"/>
  <c r="E49" i="7"/>
  <c r="F49" i="7" s="1"/>
  <c r="H49" i="7" s="1"/>
  <c r="E48" i="7"/>
  <c r="F48" i="7" s="1"/>
  <c r="H48" i="7" s="1"/>
  <c r="E46" i="7"/>
  <c r="F46" i="7" s="1"/>
  <c r="H46" i="7" s="1"/>
  <c r="E45" i="7"/>
  <c r="F45" i="7" s="1"/>
  <c r="H45" i="7" s="1"/>
  <c r="E44" i="7"/>
  <c r="F44" i="7" s="1"/>
  <c r="H44" i="7" s="1"/>
  <c r="E43" i="7"/>
  <c r="F43" i="7" s="1"/>
  <c r="H43" i="7" s="1"/>
  <c r="E42" i="7"/>
  <c r="F42" i="7" s="1"/>
  <c r="H42" i="7" s="1"/>
  <c r="E41" i="7"/>
  <c r="F41" i="7" s="1"/>
  <c r="H41" i="7" s="1"/>
  <c r="E40" i="7"/>
  <c r="F40" i="7" s="1"/>
  <c r="H40" i="7" s="1"/>
  <c r="E38" i="7"/>
  <c r="F38" i="7" s="1"/>
  <c r="H38" i="7" s="1"/>
  <c r="E37" i="7"/>
  <c r="F37" i="7" s="1"/>
  <c r="H37" i="7" s="1"/>
  <c r="E36" i="7"/>
  <c r="F36" i="7" s="1"/>
  <c r="H36" i="7" s="1"/>
  <c r="E35" i="7"/>
  <c r="F35" i="7" s="1"/>
  <c r="H35" i="7" s="1"/>
  <c r="E33" i="7"/>
  <c r="F33" i="7" s="1"/>
  <c r="H33" i="7" s="1"/>
  <c r="E32" i="7"/>
  <c r="F32" i="7" s="1"/>
  <c r="H32" i="7" s="1"/>
  <c r="E31" i="7"/>
  <c r="F31" i="7" s="1"/>
  <c r="H31" i="7" s="1"/>
  <c r="E30" i="7"/>
  <c r="F30" i="7" s="1"/>
  <c r="H30" i="7" s="1"/>
  <c r="E28" i="7"/>
  <c r="F28" i="7" s="1"/>
  <c r="H28" i="7" s="1"/>
  <c r="E27" i="7"/>
  <c r="F27" i="7" s="1"/>
  <c r="H27" i="7" s="1"/>
  <c r="E26" i="7"/>
  <c r="F26" i="7" s="1"/>
  <c r="H26" i="7" s="1"/>
  <c r="E25" i="7"/>
  <c r="F25" i="7" s="1"/>
  <c r="H25" i="7" s="1"/>
  <c r="E23" i="7"/>
  <c r="F23" i="7" s="1"/>
  <c r="H23" i="7" s="1"/>
  <c r="E22" i="7"/>
  <c r="F22" i="7" s="1"/>
  <c r="H22" i="7" s="1"/>
  <c r="E21" i="7"/>
  <c r="F21" i="7" s="1"/>
  <c r="H21" i="7" s="1"/>
  <c r="E20" i="7"/>
  <c r="F20" i="7" s="1"/>
  <c r="H20" i="7" s="1"/>
  <c r="E19" i="7"/>
  <c r="F19" i="7" s="1"/>
  <c r="H19" i="7" s="1"/>
  <c r="E17" i="7"/>
  <c r="F17" i="7" s="1"/>
  <c r="H17" i="7" s="1"/>
  <c r="E16" i="7"/>
  <c r="F16" i="7" s="1"/>
  <c r="H16" i="7" s="1"/>
  <c r="E15" i="7"/>
  <c r="F15" i="7" s="1"/>
  <c r="H15" i="7" s="1"/>
  <c r="E14" i="7"/>
  <c r="F14" i="7" s="1"/>
  <c r="H14" i="7" s="1"/>
  <c r="E13" i="7"/>
  <c r="F13" i="7" s="1"/>
  <c r="H13" i="7" s="1"/>
  <c r="E12" i="7"/>
  <c r="F12" i="7" s="1"/>
  <c r="H12" i="7" s="1"/>
  <c r="E11" i="7"/>
  <c r="F11" i="7" s="1"/>
  <c r="H11" i="7" s="1"/>
  <c r="E10" i="7"/>
  <c r="F10" i="7" s="1"/>
  <c r="H10" i="7" s="1"/>
  <c r="E9" i="7"/>
  <c r="F9" i="7" s="1"/>
  <c r="H9" i="7" s="1"/>
  <c r="E8" i="7"/>
  <c r="F8" i="7" s="1"/>
  <c r="H8" i="7" s="1"/>
  <c r="E7" i="7"/>
  <c r="F7" i="7" s="1"/>
  <c r="H7" i="7" s="1"/>
  <c r="E6" i="7"/>
  <c r="H13" i="6"/>
  <c r="H6" i="6"/>
  <c r="H7" i="6"/>
  <c r="H8" i="6"/>
  <c r="H9" i="6"/>
  <c r="H10" i="6"/>
  <c r="H11" i="6"/>
  <c r="H12" i="6"/>
  <c r="H14" i="6"/>
  <c r="H15" i="6"/>
  <c r="H16" i="6"/>
  <c r="H17" i="6"/>
  <c r="H18" i="6"/>
  <c r="H20" i="6"/>
  <c r="H21" i="6"/>
  <c r="H22" i="6"/>
  <c r="H23" i="6"/>
  <c r="H25" i="6"/>
  <c r="H26" i="6"/>
  <c r="H27" i="6"/>
  <c r="H29" i="6"/>
  <c r="H30" i="6"/>
  <c r="H31" i="6"/>
  <c r="H33" i="6"/>
  <c r="H34" i="6"/>
  <c r="H35" i="6"/>
  <c r="H37" i="6"/>
  <c r="H38" i="6"/>
  <c r="H39" i="6"/>
  <c r="H41" i="6"/>
  <c r="H42" i="6"/>
  <c r="H43" i="6"/>
  <c r="H44" i="6"/>
  <c r="H45" i="6"/>
  <c r="H46" i="6"/>
  <c r="H48" i="6"/>
  <c r="H49" i="6"/>
  <c r="H50" i="6"/>
  <c r="H52" i="6"/>
  <c r="H53" i="6"/>
  <c r="H54" i="6"/>
  <c r="H55" i="6"/>
  <c r="H56" i="6"/>
  <c r="H57" i="6"/>
  <c r="H58" i="6"/>
  <c r="H59" i="6"/>
  <c r="H60" i="6"/>
  <c r="H62" i="6"/>
  <c r="H63" i="6"/>
  <c r="H64" i="6"/>
  <c r="H66" i="6"/>
  <c r="H68" i="6"/>
  <c r="H70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F6" i="7" l="1"/>
  <c r="H6" i="7" s="1"/>
  <c r="H119" i="7" s="1"/>
  <c r="H120" i="7" s="1"/>
  <c r="H87" i="6"/>
  <c r="H88" i="6" s="1"/>
</calcChain>
</file>

<file path=xl/sharedStrings.xml><?xml version="1.0" encoding="utf-8"?>
<sst xmlns="http://schemas.openxmlformats.org/spreadsheetml/2006/main" count="987" uniqueCount="714">
  <si>
    <r>
      <rPr>
        <b/>
        <sz val="14"/>
        <color theme="3" tint="-0.499984740745262"/>
        <rFont val="Calibri"/>
        <family val="2"/>
        <charset val="238"/>
        <scheme val="minor"/>
      </rPr>
      <t xml:space="preserve">CENÍK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PRODEJNÍ PRODUKTY</t>
    </r>
  </si>
  <si>
    <t>SLEVA</t>
  </si>
  <si>
    <t>POČET KUSŮ</t>
  </si>
  <si>
    <t>CELKEM</t>
  </si>
  <si>
    <t>OBJEDNACÍ ČÍSLO</t>
  </si>
  <si>
    <t>NÁZEV</t>
  </si>
  <si>
    <t>BALENÍ / OBSAH</t>
  </si>
  <si>
    <t>VOC       vč. DPH</t>
  </si>
  <si>
    <t>PÉČE O OBLIČEJ</t>
  </si>
  <si>
    <t>DAILY RITUAL - odličování, čištění, tonizace, peeling, masky</t>
  </si>
  <si>
    <t>DRR30200</t>
  </si>
  <si>
    <t>Flakon 200 ml</t>
  </si>
  <si>
    <t>DRR40200</t>
  </si>
  <si>
    <t>DRR31200</t>
  </si>
  <si>
    <t>DRR41200</t>
  </si>
  <si>
    <t>DRR32200</t>
  </si>
  <si>
    <t>DRR42200</t>
  </si>
  <si>
    <t>DRR50200</t>
  </si>
  <si>
    <t>DRR43200</t>
  </si>
  <si>
    <t>DRR70125</t>
  </si>
  <si>
    <r>
      <t xml:space="preserve">Scrub Sugar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Cukrový peeling</t>
    </r>
  </si>
  <si>
    <t>Tuba 125 ml</t>
  </si>
  <si>
    <t>DRR60100</t>
  </si>
  <si>
    <t>Tuba 100 ml</t>
  </si>
  <si>
    <t>DRR10100</t>
  </si>
  <si>
    <t>Flakon 100 ml</t>
  </si>
  <si>
    <t>DRR61015</t>
  </si>
  <si>
    <t>6x2,5ml</t>
  </si>
  <si>
    <t>AQUA+ hydratace</t>
  </si>
  <si>
    <t>LPR21030</t>
  </si>
  <si>
    <r>
      <t xml:space="preserve">Nectar in Drops Intense Moisturiser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sérum</t>
    </r>
  </si>
  <si>
    <t>Ampule 30 ml</t>
  </si>
  <si>
    <t>LPR11050</t>
  </si>
  <si>
    <t>Kelímek 50 ml</t>
  </si>
  <si>
    <t>LPR12050</t>
  </si>
  <si>
    <t>LPR61200</t>
  </si>
  <si>
    <r>
      <t xml:space="preserve">Intense Moisturizer Mask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</si>
  <si>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t>Sáček 10x 20 ml</t>
  </si>
  <si>
    <t>LPR51030</t>
  </si>
  <si>
    <r>
      <t xml:space="preserve">Eye Contour Gel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gel na oční okolí</t>
    </r>
  </si>
  <si>
    <t>Tuba 30 ml</t>
  </si>
  <si>
    <t>PURA+ obnova čistoty a pH</t>
  </si>
  <si>
    <t>LPR23030</t>
  </si>
  <si>
    <r>
      <t xml:space="preserve">Nectar in Drops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sérum</t>
    </r>
  </si>
  <si>
    <t>LPR16050</t>
  </si>
  <si>
    <t>LPR15050</t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</si>
  <si>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</t>
    </r>
  </si>
  <si>
    <t>LPR63200</t>
  </si>
  <si>
    <r>
      <t xml:space="preserve">Mask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maska </t>
    </r>
  </si>
  <si>
    <t>DOLCE+ cittlivá pleť</t>
  </si>
  <si>
    <t>LPR24030</t>
  </si>
  <si>
    <r>
      <t xml:space="preserve">Nectar in Drops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sérum</t>
    </r>
  </si>
  <si>
    <t>LPR17050</t>
  </si>
  <si>
    <t>LPR18050</t>
  </si>
  <si>
    <r>
      <t xml:space="preserve">Cream Soothing Nourishing 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 Zklidňující výživný krém </t>
    </r>
  </si>
  <si>
    <t>LPR64200</t>
  </si>
  <si>
    <r>
      <t xml:space="preserve">Mask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gelová maska</t>
    </r>
  </si>
  <si>
    <t>VITA+ dodává vitalitu a výživu</t>
  </si>
  <si>
    <t>LPR22030</t>
  </si>
  <si>
    <t>LPR13050</t>
  </si>
  <si>
    <t>LPR14050</t>
  </si>
  <si>
    <t>LPR62200</t>
  </si>
  <si>
    <t xml:space="preserve">24.7 NATURALBALANCE - rovnováha pleti vitamíny, minerály a okysličení </t>
  </si>
  <si>
    <t>NBR41200</t>
  </si>
  <si>
    <t>NBR42200</t>
  </si>
  <si>
    <t>NBR61100</t>
  </si>
  <si>
    <t>NBP21050</t>
  </si>
  <si>
    <r>
      <t>Nectar Vitamin C+E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</si>
  <si>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t>Ampule 50 ml</t>
  </si>
  <si>
    <t>NBR11060</t>
  </si>
  <si>
    <r>
      <t xml:space="preserve">Botanical O2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Botanical O2</t>
    </r>
  </si>
  <si>
    <t>Tuba 60 ml</t>
  </si>
  <si>
    <t>NBR12060</t>
  </si>
  <si>
    <r>
      <t xml:space="preserve">Phytominaral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Phytomineral</t>
    </r>
  </si>
  <si>
    <t>NBR13060</t>
  </si>
  <si>
    <r>
      <t xml:space="preserve">Vitamin C Fusion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Vitamin C Fusion</t>
    </r>
  </si>
  <si>
    <r>
      <t xml:space="preserve">DE-SENSE INSTANT RELIEF - hypersensitivní pleti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 10/2018</t>
    </r>
  </si>
  <si>
    <t>DSR21030</t>
  </si>
  <si>
    <r>
      <t xml:space="preserve">Concentrated Serum 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SOS sérum PENTAPEPTIDE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</si>
  <si>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Flakon 30 ml</t>
  </si>
  <si>
    <t>DSR13030</t>
  </si>
  <si>
    <t>DSR12050</t>
  </si>
  <si>
    <r>
      <t xml:space="preserve">Moisturizing Cream 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</si>
  <si>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DSR11050</t>
  </si>
  <si>
    <r>
      <t xml:space="preserve">Nourishing Cream 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DE-SENSE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</si>
  <si>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PRIMALUCE EXFORADIANCE - regenerace, obnova, vrásky, čistota, zesvětlení</t>
  </si>
  <si>
    <t>C2100200</t>
  </si>
  <si>
    <r>
      <t xml:space="preserve">Cleasing Gel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čistící gel PHA-AHA</t>
    </r>
  </si>
  <si>
    <t>C2150200</t>
  </si>
  <si>
    <r>
      <t xml:space="preserve">Lotion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tonikum PHA-AHA</t>
    </r>
  </si>
  <si>
    <t>C2300030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</si>
  <si>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sérum 15% PHA-AHA</t>
    </r>
  </si>
  <si>
    <t>C2350030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</si>
  <si>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sérum 15% AHA</t>
    </r>
  </si>
  <si>
    <t>C2050050</t>
  </si>
  <si>
    <r>
      <t xml:space="preserve">Cream 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regenerační krém AHA</t>
    </r>
  </si>
  <si>
    <t>C2000050</t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</si>
  <si>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regenerační krém PHA-AHA</t>
    </r>
  </si>
  <si>
    <t>C2250050</t>
  </si>
  <si>
    <r>
      <t xml:space="preserve">Emulsion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a rozjasňujícíc emulze AHA</t>
    </r>
  </si>
  <si>
    <t>C2200100</t>
  </si>
  <si>
    <r>
      <t xml:space="preserve">Mask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maska AHA</t>
    </r>
  </si>
  <si>
    <t>C2600030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</si>
  <si>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a zesvětlující krém na okolí očí a rtů</t>
    </r>
  </si>
  <si>
    <t>DE-OX C EVOLUTION - ošetření pro ochranu před oxidací a glykací</t>
  </si>
  <si>
    <t>DOR22030</t>
  </si>
  <si>
    <r>
      <t xml:space="preserve">Serum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essential C</t>
    </r>
  </si>
  <si>
    <t>DOR13050</t>
  </si>
  <si>
    <r>
      <t xml:space="preserve">Cream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essential C</t>
    </r>
  </si>
  <si>
    <t>DOR21030</t>
  </si>
  <si>
    <r>
      <t xml:space="preserve">Booster Serum Pover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Booster sérum Pover C </t>
    </r>
  </si>
  <si>
    <t>DOR11050</t>
  </si>
  <si>
    <r>
      <t xml:space="preserve">Cream Iintensive Correction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</t>
    </r>
  </si>
  <si>
    <t>DOR12050</t>
  </si>
  <si>
    <r>
      <t xml:space="preserve">Cream Radical Capture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s ochranným štítem </t>
    </r>
  </si>
  <si>
    <t>DOR14030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</si>
  <si>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na okolí očí a rtů</t>
    </r>
  </si>
  <si>
    <t xml:space="preserve">LIFTING CODE DIFFUSION FILLER - lifting, vyplnění vrásek, biorevitalizace </t>
  </si>
  <si>
    <t>LCR21030</t>
  </si>
  <si>
    <r>
      <t xml:space="preserve">Filler Serum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 Vyplňující sérum s kyselinou hyaluronovou</t>
    </r>
  </si>
  <si>
    <t>LCR22010</t>
  </si>
  <si>
    <t>Perličky 30x 0,3 g</t>
  </si>
  <si>
    <t>LCR11050</t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</si>
  <si>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10"/>
        <color theme="1" tint="0.34998626667073579"/>
        <rFont val="Calibri"/>
        <family val="2"/>
        <charset val="238"/>
        <scheme val="minor"/>
      </rPr>
      <t>Hydratační liftingový krém</t>
    </r>
  </si>
  <si>
    <t>LCR12050</t>
  </si>
  <si>
    <r>
      <t>Nourishing Cream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vyplňující krém</t>
    </r>
  </si>
  <si>
    <t>LCR13030</t>
  </si>
  <si>
    <r>
      <t xml:space="preserve">Eye/Lip Cream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Liftingový a vyplňující krém okolo očí a rtů </t>
    </r>
  </si>
  <si>
    <t>AGƎ BEAUTY SECRET - globální omlazení, probuzení vitálního kódu pleti</t>
  </si>
  <si>
    <t>AGR21030</t>
  </si>
  <si>
    <r>
      <t xml:space="preserve">AGƎ The Serum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Sérum </t>
    </r>
  </si>
  <si>
    <t>AGR11050</t>
  </si>
  <si>
    <r>
      <t xml:space="preserve">AGƎ The Cream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</t>
    </r>
  </si>
  <si>
    <t>AGR12050</t>
  </si>
  <si>
    <r>
      <t xml:space="preserve">AGƎ The Emulsion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Emulze</t>
    </r>
  </si>
  <si>
    <t>AGR13030</t>
  </si>
  <si>
    <r>
      <t xml:space="preserve">AGƎ The Cream Eye/Lip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 na okolí očí a rtů</t>
    </r>
  </si>
  <si>
    <t>DETAILS OF BEAUTY - okolí očí a rtů s kmenovými buňkami, caviárem a retinolem</t>
  </si>
  <si>
    <t>E4050030</t>
  </si>
  <si>
    <r>
      <t xml:space="preserve">Concentrate Serum Eye/Lip/Neck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Koncentrované sérum na krk, okolí očí a rtů s obsahem kaviáru a retinolu</t>
    </r>
  </si>
  <si>
    <t>E4100060</t>
  </si>
  <si>
    <r>
      <t xml:space="preserve">Lifting / Relaxing Mask Eye/Lip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Liftingová a relaxační maska na okolí očí a rtů s obsahem zelených řas</t>
    </r>
  </si>
  <si>
    <t>Sáček 5x 15 ml</t>
  </si>
  <si>
    <t>E4250050</t>
  </si>
  <si>
    <t>E4200008</t>
  </si>
  <si>
    <r>
      <t xml:space="preserve">Serum Impure Skin/Acne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Sérum na mastnou a aknozní pleť</t>
    </r>
  </si>
  <si>
    <t>Ampule 8 ml</t>
  </si>
  <si>
    <t>PÉČE PRO MUŽE</t>
  </si>
  <si>
    <t>JATÓMAN - vitalizace, ochrana a zpomalení stárnutí</t>
  </si>
  <si>
    <t>H0050050</t>
  </si>
  <si>
    <r>
      <t xml:space="preserve">Moisturizing Emulsion / </t>
    </r>
    <r>
      <rPr>
        <b/>
        <sz val="10"/>
        <color theme="1" tint="0.34998626667073579"/>
        <rFont val="Calibri"/>
        <family val="2"/>
        <charset val="238"/>
        <scheme val="minor"/>
      </rPr>
      <t>JATÓMAN</t>
    </r>
    <r>
      <rPr>
        <sz val="10"/>
        <color theme="1" tint="0.34998626667073579"/>
        <rFont val="Calibri"/>
        <family val="2"/>
        <charset val="238"/>
        <scheme val="minor"/>
      </rPr>
      <t xml:space="preserve">  Hydratační emulze s matujícím účinkem</t>
    </r>
  </si>
  <si>
    <t>Tuba 50 ml</t>
  </si>
  <si>
    <t>H0100050</t>
  </si>
  <si>
    <r>
      <t xml:space="preserve">Antiaging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JATÓMAN </t>
    </r>
    <r>
      <rPr>
        <sz val="10"/>
        <color theme="1" tint="0.34998626667073579"/>
        <rFont val="Calibri"/>
        <family val="2"/>
        <charset val="238"/>
        <scheme val="minor"/>
      </rPr>
      <t xml:space="preserve">Energetizující krém proti stárnutí </t>
    </r>
  </si>
  <si>
    <t>H0200025</t>
  </si>
  <si>
    <r>
      <t xml:space="preserve">Eye Serum / </t>
    </r>
    <r>
      <rPr>
        <b/>
        <sz val="10"/>
        <color theme="1" tint="0.34998626667073579"/>
        <rFont val="Calibri"/>
        <family val="2"/>
        <charset val="238"/>
        <scheme val="minor"/>
      </rPr>
      <t>JATÓMAN</t>
    </r>
    <r>
      <rPr>
        <sz val="10"/>
        <color theme="1" tint="0.34998626667073579"/>
        <rFont val="Calibri"/>
        <family val="2"/>
        <charset val="238"/>
        <scheme val="minor"/>
      </rPr>
      <t xml:space="preserve"> Sérum proti stárnutí na oční okolí  </t>
    </r>
  </si>
  <si>
    <t>Tuba 25 ml</t>
  </si>
  <si>
    <t>PÉČE O OBLIČEJ  TĚLO</t>
  </si>
  <si>
    <t>SUNDEFENSE - sluneční péče na opalování, anti-aging, po kosmetických ošetřeních</t>
  </si>
  <si>
    <t>SDR15050</t>
  </si>
  <si>
    <t>SDR13050</t>
  </si>
  <si>
    <t>SUNDEFENSE - sluneční péče před, na a po opalování</t>
  </si>
  <si>
    <t>SDR53150</t>
  </si>
  <si>
    <t>Tuba 150 ml</t>
  </si>
  <si>
    <t>SDR18150</t>
  </si>
  <si>
    <t>SDR17150</t>
  </si>
  <si>
    <t>SDR16150</t>
  </si>
  <si>
    <t>SDR54150</t>
  </si>
  <si>
    <t>PÉČE O TĚLO</t>
  </si>
  <si>
    <t xml:space="preserve">BODY CONCEPT </t>
  </si>
  <si>
    <t>RITUAL - peeling, čištění, hydratace výživa, wellness</t>
  </si>
  <si>
    <t>BCR71650</t>
  </si>
  <si>
    <r>
      <t xml:space="preserve">THALASSO Force scrub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THALASSO FORCE peeling s mořskou solí </t>
    </r>
  </si>
  <si>
    <t>Kelímek 650 gr</t>
  </si>
  <si>
    <t>BCR72250</t>
  </si>
  <si>
    <r>
      <t xml:space="preserve">EXFODUO gommage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EXFODUO gomáž s dvojím účinkem </t>
    </r>
  </si>
  <si>
    <t>Tuba 250 ml</t>
  </si>
  <si>
    <t>BCR51250</t>
  </si>
  <si>
    <r>
      <t>VITALITY shower gel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VITALITY energizující sprchový gel </t>
    </r>
  </si>
  <si>
    <t>BCR31250</t>
  </si>
  <si>
    <r>
      <t xml:space="preserve">HYDRASOURCE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</si>
  <si>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BCR16050</t>
  </si>
  <si>
    <r>
      <t xml:space="preserve">SILKY TOUCH hand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SILKY TOUCH hedvábný krém na ruce </t>
    </r>
  </si>
  <si>
    <t>BCR50200</t>
  </si>
  <si>
    <r>
      <t xml:space="preserve">CRYOACTIVE gel Light Legs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Kryoaktivní gel pro lehké nohy CRYOACTIVE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</si>
  <si>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Tuba 200 ml</t>
  </si>
  <si>
    <t>PRIME - drenážní, redukční a zpevňující</t>
  </si>
  <si>
    <t>BCR11250</t>
  </si>
  <si>
    <r>
      <t xml:space="preserve">REDUCEL active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REDUCELL aktivní krém </t>
    </r>
  </si>
  <si>
    <t>BCR12250</t>
  </si>
  <si>
    <r>
      <t xml:space="preserve">PRO-SLIM saline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PRO-SLIM krém s mořskou solí</t>
    </r>
  </si>
  <si>
    <t>BCR13250</t>
  </si>
  <si>
    <r>
      <t xml:space="preserve">LIPOACTIVE thermo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LIPOACTIVE termo krém </t>
    </r>
  </si>
  <si>
    <t>BCR14250</t>
  </si>
  <si>
    <r>
      <t xml:space="preserve">SKIN TONE elasticizing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SKIN TONE krém pro zvýšení elasticity </t>
    </r>
  </si>
  <si>
    <t>BCR81150</t>
  </si>
  <si>
    <r>
      <t xml:space="preserve">PHYTOVITAMIN dry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PHYTOVITAMIN vítamínový suchý olej </t>
    </r>
  </si>
  <si>
    <t>Flakon 150 ml</t>
  </si>
  <si>
    <t>BCR15250</t>
  </si>
  <si>
    <r>
      <t xml:space="preserve">NUTRISENSE wellness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NUTRISENSE výživný wellness krém</t>
    </r>
  </si>
  <si>
    <t>Kelímek 250 ml</t>
  </si>
  <si>
    <t>*Na tyto trvale snížené ceny se nevztahují žádné další akce nebo cenová zvýhodnění</t>
  </si>
  <si>
    <t>Celkem bez DPH</t>
  </si>
  <si>
    <t>Celkem s DPH</t>
  </si>
  <si>
    <t>CENÍK                                                                                                                                              KABINETNÍ PRODUKTY</t>
  </si>
  <si>
    <t xml:space="preserve">VOC    bez DPH </t>
  </si>
  <si>
    <t>DAILY RITUAL - přípraná fáze na profesionální ošetření</t>
  </si>
  <si>
    <t>DRP30500</t>
  </si>
  <si>
    <t>Flakon 500 ml</t>
  </si>
  <si>
    <t>DRP40500</t>
  </si>
  <si>
    <t>DRP31500</t>
  </si>
  <si>
    <t>DRP41500</t>
  </si>
  <si>
    <t>DRP32500</t>
  </si>
  <si>
    <t>DRP42500</t>
  </si>
  <si>
    <t>DRP50500</t>
  </si>
  <si>
    <t>DRP43500</t>
  </si>
  <si>
    <t>DRP60200</t>
  </si>
  <si>
    <t>DRP70200</t>
  </si>
  <si>
    <t>DRP10200</t>
  </si>
  <si>
    <t>DRP90200</t>
  </si>
  <si>
    <t>DRP11050</t>
  </si>
  <si>
    <t>BIOAROMA - esenciální oleje na masáže</t>
  </si>
  <si>
    <t>O1200030</t>
  </si>
  <si>
    <t>O1100030</t>
  </si>
  <si>
    <t>O1150030</t>
  </si>
  <si>
    <t>O1050030</t>
  </si>
  <si>
    <t>AQUA+ hydratační ošetření</t>
  </si>
  <si>
    <t>LPP21050</t>
  </si>
  <si>
    <t>Ampule 10x 5 ml</t>
  </si>
  <si>
    <t>LPP11200</t>
  </si>
  <si>
    <t>LPP61200</t>
  </si>
  <si>
    <t>PURA+ ošetření obnovuje čistotu a pH</t>
  </si>
  <si>
    <t>LPP23050</t>
  </si>
  <si>
    <t>LPP13200</t>
  </si>
  <si>
    <t>LPP63200</t>
  </si>
  <si>
    <t>DOLCE+ ošetření cittlivé pleti</t>
  </si>
  <si>
    <t>LPP24050</t>
  </si>
  <si>
    <t>LPP14200</t>
  </si>
  <si>
    <t>LPP64200</t>
  </si>
  <si>
    <t>VITA+ ošetřění dodává vitalitu a výživu</t>
  </si>
  <si>
    <t>LPP22050</t>
  </si>
  <si>
    <t>LPP12200</t>
  </si>
  <si>
    <t>LPP62200</t>
  </si>
  <si>
    <t>24.7 NATURALBALANCE - vitamínové, mineralizační a okysličující ošetření</t>
  </si>
  <si>
    <t>NBP41400</t>
  </si>
  <si>
    <t>Flakon 400 ml</t>
  </si>
  <si>
    <t>NBP42400</t>
  </si>
  <si>
    <t>NBP61200</t>
  </si>
  <si>
    <t>NBP11200</t>
  </si>
  <si>
    <t>NBP51200</t>
  </si>
  <si>
    <t>DE-SENSE INSTANT RELIEF - ošetření hypersensitivní pleti NOVINKA 10/2018</t>
  </si>
  <si>
    <t>DSP21050</t>
  </si>
  <si>
    <t>DSP11200</t>
  </si>
  <si>
    <t>DSP61200</t>
  </si>
  <si>
    <t>Sáček 10x 20 gr</t>
  </si>
  <si>
    <t>PRIMALUCE EXFORADIANCE - chemický peeling</t>
  </si>
  <si>
    <t>C2100430</t>
  </si>
  <si>
    <t>Flakon 430 ml</t>
  </si>
  <si>
    <t>C2150430</t>
  </si>
  <si>
    <t>C2700050</t>
  </si>
  <si>
    <t>Flakon 50 ml</t>
  </si>
  <si>
    <t>C2400050</t>
  </si>
  <si>
    <t>Ampule 10x 4 ml</t>
  </si>
  <si>
    <t>C2500050</t>
  </si>
  <si>
    <t>C2750050</t>
  </si>
  <si>
    <t>C2350200</t>
  </si>
  <si>
    <t>C2250200</t>
  </si>
  <si>
    <t>C2200200</t>
  </si>
  <si>
    <t>DOP21050</t>
  </si>
  <si>
    <t>DOP11200</t>
  </si>
  <si>
    <t>DOP61250</t>
  </si>
  <si>
    <t>Sáček 10x 25 ml</t>
  </si>
  <si>
    <t xml:space="preserve">LIFTING CODE DIFFUSION FILLER - liftingové ošetření a vyplnění </t>
  </si>
  <si>
    <t>LCP01210</t>
  </si>
  <si>
    <t>Ampule 5 x 5ml                 Ampule 5 x 5ml               Sáček 5 ks</t>
  </si>
  <si>
    <t>AGƎ BEAUTY SECRET - ošetření pro globální omlazení zralé pleti</t>
  </si>
  <si>
    <t>AGP01065</t>
  </si>
  <si>
    <t>Ampule 5 x 4ml                 Ampule 5 x 8ml               Sáček 5 ks</t>
  </si>
  <si>
    <t>DETAILS OF BEAUTY - ošetření okolí očí a rtů s kmenovými buňkami, caviárem a retinolem</t>
  </si>
  <si>
    <t>E4000140</t>
  </si>
  <si>
    <t xml:space="preserve">Sáček 10 ks Perlič. 10 x 0,3g                 Tuba 15ml               </t>
  </si>
  <si>
    <t>TĚLOVÉ OŠETŘENÍ</t>
  </si>
  <si>
    <t>BODY CONCEPT - drenážní, redukční azpevňujícíc ošetření těla</t>
  </si>
  <si>
    <t>BCP71000</t>
  </si>
  <si>
    <t>Dóza 1 kg</t>
  </si>
  <si>
    <t>BCP51200</t>
  </si>
  <si>
    <t>BCP21100</t>
  </si>
  <si>
    <t>BCP22100</t>
  </si>
  <si>
    <t>BCP23100</t>
  </si>
  <si>
    <t>BCP61000</t>
  </si>
  <si>
    <t>BCP62000</t>
  </si>
  <si>
    <t>BCP63000</t>
  </si>
  <si>
    <t>BCP91750</t>
  </si>
  <si>
    <t>3x 250 ml 6 ks</t>
  </si>
  <si>
    <t>BCP81500</t>
  </si>
  <si>
    <t>BCP11000</t>
  </si>
  <si>
    <t>BCP31000</t>
  </si>
  <si>
    <t>Lahev 1 000 ml</t>
  </si>
  <si>
    <t>FOLIE</t>
  </si>
  <si>
    <t>Polyethylenový zábalový přehoz 200x160 cm</t>
  </si>
  <si>
    <t>1 ks</t>
  </si>
  <si>
    <r>
      <t xml:space="preserve">Mask Intense Moisturizer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</si>
  <si>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r>
      <t xml:space="preserve">Nectar Vitamin C+E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</si>
  <si>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r>
      <t xml:space="preserve">Mineralvit C+E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Mineralvit C+E</t>
    </r>
  </si>
  <si>
    <r>
      <t xml:space="preserve">O2 Mineral Gel Mask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Gelová maska O2 Mineral</t>
    </r>
  </si>
  <si>
    <r>
      <t xml:space="preserve">Cleasing Gel Exfoliating-Renovating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čistící gel PHA-AHA</t>
    </r>
  </si>
  <si>
    <r>
      <t xml:space="preserve">Lotion Renovating-Illuminating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tonikum PHA-AHA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</si>
  <si>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20% AHA</t>
    </r>
  </si>
  <si>
    <r>
      <t xml:space="preserve">FLUID Exfoliating-Hydrating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hydratační fluid 40% PHA-AHA</t>
    </r>
  </si>
  <si>
    <r>
      <t xml:space="preserve">FLUID Exfoliating-Illuminating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fluid 40% 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</si>
  <si>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50% AHA </t>
    </r>
  </si>
  <si>
    <r>
      <t xml:space="preserve">Compensating Serum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Kompenzační sérum</t>
    </r>
  </si>
  <si>
    <r>
      <t xml:space="preserve">Cream 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krém</t>
    </r>
  </si>
  <si>
    <r>
      <t xml:space="preserve">Mask Brightening-Illuminating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bělící maska AHA</t>
    </r>
  </si>
  <si>
    <r>
      <t xml:space="preserve">Cream Intense Radiance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RADIANCE </t>
    </r>
  </si>
  <si>
    <r>
      <t xml:space="preserve">Peel-Off 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Alginátová revitalizační maska </t>
    </r>
  </si>
  <si>
    <r>
      <t xml:space="preserve">Exfo Marine Salt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 MARINE peeling s krystalky mořské soli </t>
    </r>
  </si>
  <si>
    <r>
      <t xml:space="preserve">Glyco Peel AHA Renewing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GLYCO PEEL AHA reg. fluid s kys. AHA </t>
    </r>
  </si>
  <si>
    <r>
      <t xml:space="preserve">Drn Active Anti-Water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ACTIVE odvodňující koncentrát </t>
    </r>
  </si>
  <si>
    <r>
      <t xml:space="preserve">Lipoactive Thermogenic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LIPOACTIVE zahřívající koncentrát </t>
    </r>
  </si>
  <si>
    <r>
      <t xml:space="preserve">Algo DRN Sea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ALGO DRN odvodňující mořské bahno</t>
    </r>
  </si>
  <si>
    <r>
      <t xml:space="preserve">Thermoshape Volcanic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THERMOSHAPE zahřívající sopečné bahno </t>
    </r>
  </si>
  <si>
    <r>
      <t xml:space="preserve">Tone &amp; Shine Wrap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TONE &amp; SHINE vypínající zábal z bílých květů</t>
    </r>
  </si>
  <si>
    <r>
      <t xml:space="preserve">Drn Cell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CELL drenážní olej</t>
    </r>
  </si>
  <si>
    <r>
      <t xml:space="preserve">Liposhape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LIPOSHAPE redukční krém 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</si>
  <si>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CENÍK                    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LIMITOVANÉ EDICE</t>
    </r>
  </si>
  <si>
    <t>CESTOVNÍ BALENÍ</t>
  </si>
  <si>
    <t xml:space="preserve"> J7030703</t>
  </si>
  <si>
    <t>Daily Ritual Energy</t>
  </si>
  <si>
    <t xml:space="preserve"> J4120412</t>
  </si>
  <si>
    <t>Daily Ritual Pure</t>
  </si>
  <si>
    <t>MINIATURY</t>
  </si>
  <si>
    <t xml:space="preserve"> J6120612</t>
  </si>
  <si>
    <t>AQUA+ mini</t>
  </si>
  <si>
    <t xml:space="preserve"> J6130613</t>
  </si>
  <si>
    <t>PURA+ mini</t>
  </si>
  <si>
    <t xml:space="preserve"> J7060706</t>
  </si>
  <si>
    <t>AG3 mini</t>
  </si>
  <si>
    <t>CENOVĚ ZVÝHODNĚNÉ SETY</t>
  </si>
  <si>
    <t>J8010801</t>
  </si>
  <si>
    <t>DE-OX        dárkový balíček</t>
  </si>
  <si>
    <t xml:space="preserve">4 týdenní kúra </t>
  </si>
  <si>
    <t>PODPORA PRODEJE</t>
  </si>
  <si>
    <t>BCEXPO</t>
  </si>
  <si>
    <t>Stojan Body Concept  s testry</t>
  </si>
  <si>
    <t>ESPOSITOREBC</t>
  </si>
  <si>
    <t>Stojánek  Body Concept         na krém na ruce + krémy</t>
  </si>
  <si>
    <r>
      <rPr>
        <b/>
        <sz val="14"/>
        <color theme="3" tint="-0.499984740745262"/>
        <rFont val="Calibri"/>
        <family val="2"/>
        <charset val="238"/>
        <scheme val="minor"/>
      </rPr>
      <t>CENÍK</t>
    </r>
    <r>
      <rPr>
        <b/>
        <sz val="11"/>
        <color theme="3" tint="-0.49998474074526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ZDARMA (Z KAŽDÉ OBJEDNÁVKY V HODNOTĚ 10 %)</t>
    </r>
  </si>
  <si>
    <t>TYP</t>
  </si>
  <si>
    <t xml:space="preserve">VOC               bez DPH </t>
  </si>
  <si>
    <t>VOC                     vč. DPH</t>
  </si>
  <si>
    <t>VZORKY PRODEJNÍCH PRODUKTŮ</t>
  </si>
  <si>
    <t>VZOREK</t>
  </si>
  <si>
    <t>XLP21</t>
  </si>
  <si>
    <t>XLP11</t>
  </si>
  <si>
    <t>XLP12</t>
  </si>
  <si>
    <t>XPL51</t>
  </si>
  <si>
    <t>XPL23</t>
  </si>
  <si>
    <t>XPL16</t>
  </si>
  <si>
    <t>XLP15</t>
  </si>
  <si>
    <t>XLP24</t>
  </si>
  <si>
    <t>XLP17</t>
  </si>
  <si>
    <t>XLP18</t>
  </si>
  <si>
    <t>XLP22</t>
  </si>
  <si>
    <t>XLP13</t>
  </si>
  <si>
    <t>XLP14</t>
  </si>
  <si>
    <t>XNB61</t>
  </si>
  <si>
    <t>XNB62</t>
  </si>
  <si>
    <t>XNB11</t>
  </si>
  <si>
    <t>XNB12</t>
  </si>
  <si>
    <t>XDS21</t>
  </si>
  <si>
    <t>XDS13</t>
  </si>
  <si>
    <t>XDS12</t>
  </si>
  <si>
    <t>XDS11</t>
  </si>
  <si>
    <t>XDO22</t>
  </si>
  <si>
    <t>XDO13</t>
  </si>
  <si>
    <t>XDO21</t>
  </si>
  <si>
    <t>XDO11</t>
  </si>
  <si>
    <t>XDO12</t>
  </si>
  <si>
    <t>XDO14</t>
  </si>
  <si>
    <t>XLC21</t>
  </si>
  <si>
    <t>XLC11</t>
  </si>
  <si>
    <t>XLC12</t>
  </si>
  <si>
    <t>XLC13</t>
  </si>
  <si>
    <t>XAG</t>
  </si>
  <si>
    <t>XE405</t>
  </si>
  <si>
    <t>XE425</t>
  </si>
  <si>
    <t>XH010</t>
  </si>
  <si>
    <t>XH020</t>
  </si>
  <si>
    <t>XSD15</t>
  </si>
  <si>
    <t>XSD13B</t>
  </si>
  <si>
    <t>XBC71</t>
  </si>
  <si>
    <t>XBC72</t>
  </si>
  <si>
    <t>XBC31</t>
  </si>
  <si>
    <t>XBC50</t>
  </si>
  <si>
    <t>XBC11</t>
  </si>
  <si>
    <t>XBC12</t>
  </si>
  <si>
    <t>XBC13</t>
  </si>
  <si>
    <t>XBC14</t>
  </si>
  <si>
    <t>XBC81</t>
  </si>
  <si>
    <t>XBC15</t>
  </si>
  <si>
    <t xml:space="preserve">VYBAVENÍ DO KABINY </t>
  </si>
  <si>
    <t>TEXTIL</t>
  </si>
  <si>
    <t>V0250025</t>
  </si>
  <si>
    <t>Sada ručníků s logem - 5 ks (1 velký, 2 střední, 2 malé)</t>
  </si>
  <si>
    <t>V0050005</t>
  </si>
  <si>
    <t>COPRILETTO</t>
  </si>
  <si>
    <t>V0500050</t>
  </si>
  <si>
    <t>Koupelnová předložka s logem ze 100% bavlny  50x80 cm</t>
  </si>
  <si>
    <t>V0450045</t>
  </si>
  <si>
    <t>Čelenka s logem 100% bavlna</t>
  </si>
  <si>
    <t>-</t>
  </si>
  <si>
    <t>Žíňky bez loga - 1 ks</t>
  </si>
  <si>
    <t>V0350035</t>
  </si>
  <si>
    <t>Žíňky s logem 100% bavlna - 2 ks</t>
  </si>
  <si>
    <t>V0550015</t>
  </si>
  <si>
    <t>V0550020</t>
  </si>
  <si>
    <t>V0550025</t>
  </si>
  <si>
    <t>BABBUCCE</t>
  </si>
  <si>
    <t>Botičky s logem 100% bavlna - 1 pár</t>
  </si>
  <si>
    <t>UNIFORMY</t>
  </si>
  <si>
    <t>UNIFORMA</t>
  </si>
  <si>
    <t>V0800005</t>
  </si>
  <si>
    <t>V0800010</t>
  </si>
  <si>
    <t>V0800015</t>
  </si>
  <si>
    <t>V0850005</t>
  </si>
  <si>
    <t>V0850010</t>
  </si>
  <si>
    <t>V0850015</t>
  </si>
  <si>
    <t>V0600005</t>
  </si>
  <si>
    <t>V0600010</t>
  </si>
  <si>
    <t>V0600015</t>
  </si>
  <si>
    <t>V0650005</t>
  </si>
  <si>
    <t>V0650010</t>
  </si>
  <si>
    <t>V0650015</t>
  </si>
  <si>
    <t>PARANANZAW</t>
  </si>
  <si>
    <t>Zástěra šedá s logem 100% bavlna</t>
  </si>
  <si>
    <t>DOPLŇKY</t>
  </si>
  <si>
    <t>PENNELLO1</t>
  </si>
  <si>
    <t>Štětec ve tvaru vějíře s umělými štětinami</t>
  </si>
  <si>
    <t>PENNELLOLUNGO</t>
  </si>
  <si>
    <t xml:space="preserve">Dlouhý štěteček - 20 cm. </t>
  </si>
  <si>
    <t>PENNELLOCORTO</t>
  </si>
  <si>
    <t xml:space="preserve">Krátký štěteček - 3/4 </t>
  </si>
  <si>
    <t>PENNELLO</t>
  </si>
  <si>
    <t>Tělový štětec na bahenní kúry - 6 cm</t>
  </si>
  <si>
    <t>CIOTOLAT1541</t>
  </si>
  <si>
    <t xml:space="preserve">Malá miska - 9,4x9x6 cm </t>
  </si>
  <si>
    <t>CIOTOLAT6003</t>
  </si>
  <si>
    <t>Velká miska - 15x14x4 cm</t>
  </si>
  <si>
    <t>TIŠTĚNÝ MARKETING</t>
  </si>
  <si>
    <t>POSTER</t>
  </si>
  <si>
    <t>POSTERLPEN</t>
  </si>
  <si>
    <t>DOFOREN</t>
  </si>
  <si>
    <t>BCFOR</t>
  </si>
  <si>
    <t>SDRFOREN</t>
  </si>
  <si>
    <t>CROWNEREXPOBB1</t>
  </si>
  <si>
    <t>CROWNEREXPOBB2</t>
  </si>
  <si>
    <t>CROWNEREXPOBM</t>
  </si>
  <si>
    <t>CROWNEREXPOBT</t>
  </si>
  <si>
    <t>PLAKÁT</t>
  </si>
  <si>
    <t>NÁLEPKA</t>
  </si>
  <si>
    <t>VETROIRB</t>
  </si>
  <si>
    <t>LETÁČKY</t>
  </si>
  <si>
    <t>Daily Ritual, Aqua+, Pura+, Dolce+, Vita+, DE-SENSE, DE-OX, AGE, Lifting Code, Primaluce, Body Concept, Sundefense</t>
  </si>
  <si>
    <t>KATALOG</t>
  </si>
  <si>
    <t>BIBLE</t>
  </si>
  <si>
    <t>222B</t>
  </si>
  <si>
    <t>TISK</t>
  </si>
  <si>
    <t>DP</t>
  </si>
  <si>
    <t>Dárková poukázka DL</t>
  </si>
  <si>
    <t>ZK</t>
  </si>
  <si>
    <t>Zákaznická kartička</t>
  </si>
  <si>
    <t>KK</t>
  </si>
  <si>
    <t>Karta klienta A4 oboustranná (kartotéční list)</t>
  </si>
  <si>
    <t>POZVÁNKA</t>
  </si>
  <si>
    <t>STOJANY</t>
  </si>
  <si>
    <t>ESPOSITORENEUTRO</t>
  </si>
  <si>
    <t>ESPOSITORETERRA2</t>
  </si>
  <si>
    <t>POSTERSUPBB2</t>
  </si>
  <si>
    <t>MARKETING PODPORA PRODEJE</t>
  </si>
  <si>
    <t>TAŠTIČKY</t>
  </si>
  <si>
    <t>SHOPPER9</t>
  </si>
  <si>
    <t>Dárková taška BLUBEAUTY, malá - 18x23 cm</t>
  </si>
  <si>
    <t>SHOPPER1</t>
  </si>
  <si>
    <t>Bílá taška Bioline Jató, střední - 22x29 cm</t>
  </si>
  <si>
    <t>SHOPPER10</t>
  </si>
  <si>
    <t>Dárková taška BLUBEAUTY, velká 25x12x26 cm</t>
  </si>
  <si>
    <t>DSFOR</t>
  </si>
  <si>
    <t>vč. DPH</t>
  </si>
  <si>
    <r>
      <t xml:space="preserve">Peptide Pearls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Peptidové perly Intenzivní DUO SÉRUM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</si>
  <si>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Hydro Nourishing Cream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Hydratační a výživný krém PENTAPEPTIDE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</si>
  <si>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 xml:space="preserve">Soothing Mask Alginax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Zklidňující maska ALGINAX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</si>
  <si>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>Sérum Vitamin C 15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 15%</t>
    </r>
  </si>
  <si>
    <r>
      <t xml:space="preserve">Concentrated Serum 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Koncentrované sérum PENTAPEPTIDE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</si>
  <si>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>Lifting Filling Ttreatment / Set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LIFTING CODE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 * 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(Koncentrované vyplňující sérum + Liftingová emulze + Maska Biomatrice)</t>
    </r>
  </si>
  <si>
    <r>
      <t xml:space="preserve">The Premium Treatment / Set </t>
    </r>
    <r>
      <rPr>
        <b/>
        <sz val="10"/>
        <color theme="3" tint="-0.249977111117893"/>
        <rFont val="Calibri"/>
        <family val="2"/>
        <charset val="238"/>
        <scheme val="minor"/>
      </rPr>
      <t>AGƎ Beauty Secret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CENA*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(Sérum Triple Perfection + Maska Ionic Energy + Sérum maska) </t>
    </r>
  </si>
  <si>
    <r>
      <t xml:space="preserve">Eye and Lip Antiaging Revitality Treatment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10"/>
        <color theme="1" tint="0.34998626667073579"/>
        <rFont val="Calibri"/>
        <family val="2"/>
        <charset val="238"/>
        <scheme val="minor"/>
      </rPr>
      <t>set                        (Liftingová a uvolňující maska + Perličkové kapsle + Krém)</t>
    </r>
  </si>
  <si>
    <r>
      <t xml:space="preserve">Tonactive Elasticing Concentrate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TONACTIVE elasticity koncentrát </t>
    </r>
  </si>
  <si>
    <r>
      <t>Scuplpt &amp; Drn Bandage / B</t>
    </r>
    <r>
      <rPr>
        <b/>
        <sz val="10"/>
        <color theme="3" tint="-0.249977111117893"/>
        <rFont val="Calibri"/>
        <family val="2"/>
        <charset val="238"/>
        <scheme val="minor"/>
      </rPr>
      <t>ODY CONCEPT</t>
    </r>
    <r>
      <rPr>
        <sz val="10"/>
        <color theme="3" tint="-0.249977111117893"/>
        <rFont val="Calibri"/>
        <family val="2"/>
        <charset val="238"/>
        <scheme val="minor"/>
      </rPr>
      <t xml:space="preserve"> SCULPT &amp; DRN bandáže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TRVALE SNÍŽENÁ CENA*</t>
    </r>
  </si>
  <si>
    <r>
      <t xml:space="preserve">Hydrosource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</si>
  <si>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Celkem vč. DPH</t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</si>
  <si>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LINEA+</t>
    </r>
    <r>
      <rPr>
        <sz val="8"/>
        <color theme="1" tint="0.34998626667073579"/>
        <rFont val="Calibri"/>
        <family val="2"/>
        <charset val="238"/>
        <scheme val="minor"/>
      </rPr>
      <t xml:space="preserve">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</si>
  <si>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</si>
  <si>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</si>
  <si>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SUNDEFENCE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</si>
  <si>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BluBeauty</t>
    </r>
    <r>
      <rPr>
        <sz val="8"/>
        <color theme="1" tint="0.34998626667073579"/>
        <rFont val="Calibri"/>
        <family val="2"/>
        <charset val="238"/>
        <scheme val="minor"/>
      </rPr>
      <t xml:space="preserve"> body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</si>
  <si>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BluBeauty</t>
    </r>
    <r>
      <rPr>
        <sz val="8"/>
        <color theme="1" tint="0.34998626667073579"/>
        <rFont val="Calibri"/>
        <family val="2"/>
        <charset val="238"/>
        <scheme val="minor"/>
      </rPr>
      <t xml:space="preserve"> face 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</si>
  <si>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Blumethod</t>
    </r>
    <r>
      <rPr>
        <sz val="8"/>
        <color theme="1" tint="0.34998626667073579"/>
        <rFont val="Calibri"/>
        <family val="2"/>
        <charset val="238"/>
        <scheme val="minor"/>
      </rPr>
      <t xml:space="preserve"> 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</si>
  <si>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Blutouch</t>
    </r>
    <r>
      <rPr>
        <sz val="8"/>
        <color theme="1" tint="0.34998626667073579"/>
        <rFont val="Calibri"/>
        <family val="2"/>
        <charset val="238"/>
        <scheme val="minor"/>
      </rPr>
      <t xml:space="preserve">  (na pověšení / postavení 64x93 cm), tvrdý karton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</si>
  <si>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hydratační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</si>
  <si>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</si>
  <si>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AQUA+ </t>
    </r>
    <r>
      <rPr>
        <sz val="8"/>
        <color theme="1" tint="0.34998626667073579"/>
        <rFont val="Calibri"/>
        <family val="2"/>
        <charset val="238"/>
        <scheme val="minor"/>
      </rPr>
      <t>Hydratační gel na oční okolí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</si>
  <si>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Normalizační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</si>
  <si>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Kyselý krém na vyrovnání pH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</si>
  <si>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>Intenzivní zklidňující sérum-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</si>
  <si>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výživný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</si>
  <si>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Vitamin C Fusion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</si>
  <si>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Botanical O2 -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</si>
  <si>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24.7 </t>
    </r>
    <r>
      <rPr>
        <sz val="8"/>
        <color theme="1" tint="0.34998626667073579"/>
        <rFont val="Calibri"/>
        <family val="2"/>
        <charset val="238"/>
        <scheme val="minor"/>
      </rPr>
      <t>Krém Phytomineral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</si>
  <si>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Exfoliační regenerační sérum 15% PHA-AHA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</si>
  <si>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Exfoliační zesvětlující sérum 15% 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</si>
  <si>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regenerační krém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</si>
  <si>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Výživný regenerační krém PHA-AHA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</si>
  <si>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Zesvětlující a rozjasňujícíc emulze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</si>
  <si>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a zesvětlující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</si>
  <si>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Sérum essential C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</si>
  <si>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essential C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</si>
  <si>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Booster sérum Pover C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</si>
  <si>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reparační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</si>
  <si>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s ochranným štítem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</si>
  <si>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Intenzivní reparační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</si>
  <si>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8"/>
        <color theme="1" tint="0.34998626667073579"/>
        <rFont val="Calibri"/>
        <family val="2"/>
        <charset val="238"/>
        <scheme val="minor"/>
      </rPr>
      <t>Vyplňující sérum s kyselinou hyaluronovou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</si>
  <si>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liftingový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</si>
  <si>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vyplňující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</si>
  <si>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Liftingový a vyplňující krém okolo očí a rtů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</si>
  <si>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</si>
  <si>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Krém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</si>
  <si>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Emulze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</si>
  <si>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AGƎ </t>
    </r>
    <r>
      <rPr>
        <sz val="8"/>
        <color theme="1" tint="0.34998626667073579"/>
        <rFont val="Calibri"/>
        <family val="2"/>
        <charset val="238"/>
        <scheme val="minor"/>
      </rPr>
      <t>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</si>
  <si>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DETAILS OF BEAUTY</t>
    </r>
    <r>
      <rPr>
        <sz val="8"/>
        <color theme="1" tint="0.34998626667073579"/>
        <rFont val="Calibri"/>
        <family val="2"/>
        <charset val="238"/>
        <scheme val="minor"/>
      </rPr>
      <t xml:space="preserve"> Koncentrované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</si>
  <si>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8"/>
        <color theme="1" tint="0.34998626667073579"/>
        <rFont val="Calibri"/>
        <family val="2"/>
        <charset val="238"/>
        <scheme val="minor"/>
      </rPr>
      <t>Intenzivní krém na krk a dekolt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</si>
  <si>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JATÓMAN</t>
    </r>
    <r>
      <rPr>
        <sz val="8"/>
        <color theme="1" tint="0.34998626667073579"/>
        <rFont val="Calibri"/>
        <family val="2"/>
        <charset val="238"/>
        <scheme val="minor"/>
      </rPr>
      <t xml:space="preserve"> Energetizující krém proti stárnutí 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</si>
  <si>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JATÓMAN</t>
    </r>
    <r>
      <rPr>
        <sz val="8"/>
        <color theme="1" tint="0.34998626667073579"/>
        <rFont val="Calibri"/>
        <family val="2"/>
        <charset val="238"/>
        <scheme val="minor"/>
      </rPr>
      <t xml:space="preserve"> Sérum proti stárnutí na oční okolí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</si>
  <si>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THALASSO FORCE peeling s mořskou solí - Sáček 40 gr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</si>
  <si>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EXFODUO gomáž s dvojím účinkem - Sáček 20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</si>
  <si>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HYDRASOURCE hydratační tělové mléko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</si>
  <si>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REDUCELL aktivní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</si>
  <si>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PRO-SLIM krém s mořskou solí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</si>
  <si>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LIPOACTIVE termo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</si>
  <si>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SKIN TONE krém pro zvýšení elasticity 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</si>
  <si>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PHYTOVITAMIN vítamínový suchý olej - Sáček 5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</si>
  <si>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NUTRISENSE výživný wellness krém- Sáček 10 ml</t>
    </r>
  </si>
  <si>
    <t>MARKETING STOJANY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</si>
  <si>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</si>
  <si>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</si>
  <si>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na citlivou pleť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</si>
  <si>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na mastnou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</si>
  <si>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Tonikum hydratační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</si>
  <si>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citlivou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</si>
  <si>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mastnou pleť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</si>
  <si>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energizující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</si>
  <si>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energizující</t>
    </r>
  </si>
  <si>
    <r>
      <t xml:space="preserve">Mask Exfoliating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peelingová maska</t>
    </r>
  </si>
  <si>
    <r>
      <t xml:space="preserve">Eye Make-Up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Dvoufázový odličovač na oči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</si>
  <si>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  <r>
      <rPr>
        <sz val="10"/>
        <color theme="1" tint="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TRVALE SNÍŽENÁ CENA* </t>
    </r>
  </si>
  <si>
    <r>
      <t>Microgel Scrub / 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Peelingový Mikrogel</t>
    </r>
  </si>
  <si>
    <r>
      <t xml:space="preserve">Cream  Equilibrium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Krém Equilibrium</t>
    </r>
  </si>
  <si>
    <r>
      <t xml:space="preserve">Eye Contour Cream Mask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Maska na oči</t>
    </r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</si>
  <si>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</t>
    </r>
  </si>
  <si>
    <r>
      <t xml:space="preserve">Supermoisturizing Cream/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</t>
    </r>
  </si>
  <si>
    <r>
      <t xml:space="preserve">Relaxing EQL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RELAXING EQL (relaxační)</t>
    </r>
  </si>
  <si>
    <r>
      <t xml:space="preserve">Energy DRN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ENERGY DRN (drenážní)</t>
    </r>
  </si>
  <si>
    <r>
      <t xml:space="preserve">Softening DEC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SOFTENING DEC (zklidňující-posilující)</t>
    </r>
  </si>
  <si>
    <r>
      <t xml:space="preserve">Normalizing DTX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NORMALIZING</t>
    </r>
    <r>
      <rPr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9"/>
        <color theme="1" tint="0.34998626667073579"/>
        <rFont val="Calibri"/>
        <family val="2"/>
        <charset val="238"/>
        <scheme val="minor"/>
      </rPr>
      <t>DTX (normalizační - čistící)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</si>
  <si>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Super hydratační krém - Sáček 3 ml</t>
    </r>
  </si>
  <si>
    <r>
      <t xml:space="preserve">CREAM T-ZONE MATTIFIER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Matující krém T-zone  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</si>
  <si>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Matujícíkrém  T-zone - Sáček 3 ml</t>
    </r>
  </si>
  <si>
    <r>
      <t xml:space="preserve">Cream Soothing Moisturizing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hydratační krém</t>
    </r>
  </si>
  <si>
    <r>
      <rPr>
        <b/>
        <sz val="8"/>
        <color theme="1" tint="0.34998626667073579"/>
        <rFont val="Calibri"/>
        <family val="2"/>
        <charset val="238"/>
        <scheme val="minor"/>
      </rPr>
      <t>DOLCE+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hydratační krém - Sáček 3 ml</t>
    </r>
  </si>
  <si>
    <r>
      <t xml:space="preserve">Nectar In Drops Revitalizi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sérum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</si>
  <si>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VITA+ </t>
    </r>
    <r>
      <rPr>
        <sz val="8"/>
        <color theme="1" tint="0.34998626667073579"/>
        <rFont val="Calibri"/>
        <family val="2"/>
        <charset val="238"/>
        <scheme val="minor"/>
      </rPr>
      <t>Revitalizační sérum - Sáček 2 ml</t>
    </r>
  </si>
  <si>
    <r>
      <t xml:space="preserve">Nectar In Drops Revitalizing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VITA+ </t>
    </r>
    <r>
      <rPr>
        <sz val="10"/>
        <color theme="1" tint="0.34998626667073579"/>
        <rFont val="Calibri"/>
        <family val="2"/>
        <charset val="238"/>
        <scheme val="minor"/>
      </rPr>
      <t>Revitalizační sérum</t>
    </r>
  </si>
  <si>
    <r>
      <t xml:space="preserve">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maska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</si>
  <si>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Vyživný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</si>
  <si>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Super výživný krém  - Sáček 3 ml</t>
    </r>
  </si>
  <si>
    <r>
      <t xml:space="preserve">Phyto Duo Gommage Apricot Kernel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gomáž PHYTO DUO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</si>
  <si>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Enzymatická gomáž PHYTO DUO - Sáček 10 ml</t>
    </r>
  </si>
  <si>
    <r>
      <t xml:space="preserve">CC Cream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CC Krém Colour korektor PENTAPEPTIDE SPF 30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</si>
  <si>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PLAKAT MEKKY</t>
  </si>
  <si>
    <t>PLAKAT A3</t>
  </si>
  <si>
    <t>NALEPKA</t>
  </si>
  <si>
    <t>Nálepka na sklo, dveře, výlohu 40 x 8 cm bílá nebo modrá (logo BiolineJaTo)</t>
  </si>
  <si>
    <t>UNIFS</t>
  </si>
  <si>
    <t>UNIFM</t>
  </si>
  <si>
    <t>UNIFL</t>
  </si>
  <si>
    <t>MAGNETL</t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</si>
  <si>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</si>
  <si>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</si>
  <si>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"L"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</si>
  <si>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"S"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</si>
  <si>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</si>
  <si>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</si>
  <si>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"S"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</si>
  <si>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</t>
    </r>
    <r>
      <rPr>
        <sz val="8"/>
        <color theme="1" tint="0.34998626667073579"/>
        <rFont val="Calibri"/>
        <family val="2"/>
        <charset val="238"/>
        <scheme val="minor"/>
      </rPr>
      <t xml:space="preserve">" (zapínání vzadu + kalhoty) 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</si>
  <si>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"L"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</si>
  <si>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 xml:space="preserve">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</si>
  <si>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</si>
  <si>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 xml:space="preserve">(zapínání vzadu + kalhoty) </t>
    </r>
  </si>
  <si>
    <t>* Některé produkty jsou pouze na objednání předem</t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</si>
  <si>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Micelarní voda - čistící odličovač Aqua Floral </t>
    </r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</si>
  <si>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 xml:space="preserve">Micelarní voda - čistící odličovač Aqua Floral 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</si>
  <si>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>Energizující pleťová voda Aqua Fruits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</si>
  <si>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pleťová voda Aqua Fruits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</si>
  <si>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</t>
    </r>
  </si>
  <si>
    <r>
      <t xml:space="preserve">Cream Supernourishing 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 </t>
    </r>
  </si>
  <si>
    <r>
      <rPr>
        <sz val="9.5"/>
        <color theme="1" tint="0.34998626667073579"/>
        <rFont val="Calibri"/>
        <family val="2"/>
        <charset val="238"/>
        <scheme val="minor"/>
      </rPr>
      <t>Tan aktivátor Bronze Gel</t>
    </r>
    <r>
      <rPr>
        <sz val="9"/>
        <color theme="1" tint="0.34998626667073579"/>
        <rFont val="Calibri"/>
        <family val="2"/>
        <charset val="238"/>
        <scheme val="minor"/>
      </rPr>
      <t xml:space="preserve"> / </t>
    </r>
    <r>
      <rPr>
        <b/>
        <sz val="9"/>
        <color theme="1" tint="0.34998626667073579"/>
        <rFont val="Calibri"/>
        <family val="2"/>
        <charset val="238"/>
        <scheme val="minor"/>
      </rPr>
      <t>SUNDEFENSE</t>
    </r>
    <r>
      <rPr>
        <sz val="9"/>
        <color theme="1" tint="0.34998626667073579"/>
        <rFont val="Calibri"/>
        <family val="2"/>
        <charset val="238"/>
        <scheme val="minor"/>
      </rPr>
      <t xml:space="preserve"> Gel zvyšující opálení Bronze Gel na obličej a tělo </t>
    </r>
    <r>
      <rPr>
        <b/>
        <vertAlign val="superscript"/>
        <sz val="9"/>
        <color rgb="FFFF0000"/>
        <rFont val="Calibri"/>
        <family val="2"/>
        <charset val="238"/>
        <scheme val="minor"/>
      </rPr>
      <t>NOVINKA</t>
    </r>
  </si>
  <si>
    <r>
      <t xml:space="preserve">Very Hight Protection SPF50+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50 + Krém na obličej velmi vysoká chrana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</si>
  <si>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vysokým ochranným faktorem SPF30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</si>
  <si>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vysoká ochrana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</si>
  <si>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 xml:space="preserve">Medium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15 střední ochrana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</si>
  <si>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Low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6 nízká ochrana na obličej a tělo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</si>
  <si>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AFTERSUN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Emulgel po opalování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</si>
  <si>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MĚKKÝ plakát (motiv dle domluvy)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</si>
  <si>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Prostěradlo z hladké bavlny s logem 220x90 cm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</si>
  <si>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Froté prostěradlo s logem 220x90 cm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</si>
  <si>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"S" 100% bavlna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</si>
  <si>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"M" s logem 100% bavlna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</si>
  <si>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"L" s logem 100% bavlna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</si>
  <si>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DE-SENSE </t>
    </r>
    <r>
      <rPr>
        <sz val="8"/>
        <color theme="1" tint="0.34998626667073579"/>
        <rFont val="Calibri"/>
        <family val="2"/>
        <charset val="238"/>
        <scheme val="minor"/>
      </rPr>
      <t xml:space="preserve">SOS sérum PENTAPEPTIDE-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</si>
  <si>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CC Krém Colour korektor PENTAPEPTIDE SPF 30 -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</si>
  <si>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TETRAPEPTIDE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</si>
  <si>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krém TETRAPEPTIDE 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</si>
  <si>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 SPF30 -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</si>
  <si>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SPF50+ </t>
    </r>
    <r>
      <rPr>
        <vertAlign val="superscript"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 xml:space="preserve">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</si>
  <si>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Kryoaktivní gel pro lehké nohy CRYOACTIVE - Sáček 10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</si>
  <si>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 xml:space="preserve">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</si>
  <si>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</si>
  <si>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 xml:space="preserve">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</si>
  <si>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Magnet na unifor s logem Bioline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</si>
  <si>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(50x70 s dírou k pověšení)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</si>
  <si>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A3 - plakát do stolních plexi stojanů na produkty (motiv dle volby)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</si>
  <si>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Nálepka na sklo - Bioline JaTo Italian research and Beauty 18 x 18 cm (BLUBEAUTY)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</si>
  <si>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POZVÁNKY: Linea+, 24.7, DE-SENSE, DE-OX, AGE, Lifting Code, Primaluce, Body Concept, Sundefense, Ewent </t>
    </r>
    <r>
      <rPr>
        <sz val="8"/>
        <color rgb="FFFF0000"/>
        <rFont val="Calibri"/>
        <family val="2"/>
        <charset val="238"/>
        <scheme val="minor"/>
      </rPr>
      <t>NOVINKA</t>
    </r>
  </si>
  <si>
    <t xml:space="preserve">Stolní dekorace BLUBEAUTY </t>
  </si>
  <si>
    <r>
      <t xml:space="preserve">Katalog všech produktů Bioline JaTo "BIBLE" (pro kosmetičky).  V sekci pro kosmetičky na www.biolinejato.cz ke stáhnutí </t>
    </r>
    <r>
      <rPr>
        <sz val="8"/>
        <color rgb="FFFF0000"/>
        <rFont val="Calibri"/>
        <family val="2"/>
        <charset val="238"/>
        <scheme val="minor"/>
      </rPr>
      <t>ZDARMA</t>
    </r>
  </si>
  <si>
    <r>
      <t xml:space="preserve">Katalog domácí péče Bioline JaTo (pro klienty). </t>
    </r>
    <r>
      <rPr>
        <sz val="7"/>
        <color theme="1" tint="0.34998626667073579"/>
        <rFont val="Calibri"/>
        <family val="2"/>
        <charset val="238"/>
        <scheme val="minor"/>
      </rPr>
      <t xml:space="preserve">V sekci pro kosmetičky na www.biolinejato.cz ke stáhnutí </t>
    </r>
    <r>
      <rPr>
        <sz val="7"/>
        <color rgb="FFFF0000"/>
        <rFont val="Calibri"/>
        <family val="2"/>
        <charset val="238"/>
        <scheme val="minor"/>
      </rPr>
      <t>ZDARMA</t>
    </r>
  </si>
  <si>
    <r>
      <t xml:space="preserve">Katakog promomateriál (pro kosmetičky). </t>
    </r>
    <r>
      <rPr>
        <sz val="7"/>
        <color theme="1" tint="0.34998626667073579"/>
        <rFont val="Calibri"/>
        <family val="2"/>
        <charset val="238"/>
        <scheme val="minor"/>
      </rPr>
      <t xml:space="preserve">V sekci pro kosmetičky na www.biolinejato.cz ke stáhnutí </t>
    </r>
    <r>
      <rPr>
        <sz val="7"/>
        <color rgb="FFFF0000"/>
        <rFont val="Calibri"/>
        <family val="2"/>
        <charset val="238"/>
        <scheme val="minor"/>
      </rPr>
      <t>ZDARMA</t>
    </r>
  </si>
  <si>
    <t>Promo celkem bez DPH</t>
  </si>
  <si>
    <t>Promo celkem s DPH</t>
  </si>
  <si>
    <t>ZDARMA (Z KAŽDÉ OBJEDNÁVKY V HODNOTĚ 10 %)</t>
  </si>
  <si>
    <t>XC230</t>
  </si>
  <si>
    <t>XC235</t>
  </si>
  <si>
    <t>XC205</t>
  </si>
  <si>
    <t>XC200</t>
  </si>
  <si>
    <t>XC225</t>
  </si>
  <si>
    <t>XC260</t>
  </si>
  <si>
    <r>
      <t xml:space="preserve">Cream Lifting Antiage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na obličej, krk a dekolt</t>
    </r>
  </si>
  <si>
    <r>
      <t xml:space="preserve">Supermoisturizing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 profesionál</t>
    </r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</si>
  <si>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 profesionál</t>
    </r>
  </si>
  <si>
    <r>
      <t xml:space="preserve">Cream Soothing Nourishing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výživný krém profesionál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</si>
  <si>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profesionál</t>
    </r>
  </si>
  <si>
    <t>Primaluce Beauty Gift s dárkem</t>
  </si>
  <si>
    <t>J7350735</t>
  </si>
  <si>
    <t>LCSET</t>
  </si>
  <si>
    <t>Lifting Code set produktů v dárkové krabičce</t>
  </si>
  <si>
    <t>BCSET</t>
  </si>
  <si>
    <t>Body Concept set produktů v organzovém sáčku</t>
  </si>
  <si>
    <t>J8110811</t>
  </si>
  <si>
    <t>Primaluce   Gift box</t>
  </si>
  <si>
    <r>
      <t xml:space="preserve">Regenerační hydratační krém AHA / 50 ml                            Zesvětlující maska / 5 ml                                                          Hydratační krém na okolí očí a rtů / 4 ml                                        </t>
    </r>
    <r>
      <rPr>
        <sz val="11"/>
        <color rgb="FFFF0000"/>
        <rFont val="Calibri"/>
        <family val="2"/>
        <charset val="238"/>
        <scheme val="minor"/>
      </rPr>
      <t>+ kartička s informaci o produktech</t>
    </r>
  </si>
  <si>
    <t>DE-OX C evolution</t>
  </si>
  <si>
    <t>J8120812</t>
  </si>
  <si>
    <t>J8130813</t>
  </si>
  <si>
    <t>Delicate  Travel kit</t>
  </si>
  <si>
    <t>CALAV18</t>
  </si>
  <si>
    <t>Vánoční kalendář Bioline</t>
  </si>
  <si>
    <t>VÁNOČNÍ BALÍČKY</t>
  </si>
  <si>
    <t>AKČNÍ NABÍDKA Z NEWSLETTRU</t>
  </si>
  <si>
    <r>
      <t xml:space="preserve">24 produktů - rozměr: 23x11x5 cm (zavřený kalendář)         </t>
    </r>
    <r>
      <rPr>
        <sz val="8"/>
        <color theme="3" tint="-0.499984740745262"/>
        <rFont val="Calibri"/>
        <family val="2"/>
        <charset val="238"/>
        <scheme val="minor"/>
      </rPr>
      <t>AQUA+ Hydratační krém 5 ml, DOLCE+ Zklidňující hydratační krém 5 ml, VITA+ Výživný krém 5 ml, RIMALUCE Hydratační a zesvětlující krém na okolí očí
a rtů 4 ml, PRIMALUCE Hydratační regenerační krém 5 ml, PRIMALUCE Regenerační zesvětlující maska 5 ml, DE-OX Krém essential C 5 ml, DE-OX Krém s ochranným štítem 5 ml, AQUA+ Hydratační krém 5 ml, DOLCE+ Zklidňující hydratační krém 5 ml, VITA+ Výživný krém 5 ml, PRIMALUCE Hydratační a zesvětlující krém na okolí očí a rtů 4 ml, PRIMALUCE Hydratační regenerační krém 5 ml, PRIMALUCE Regenerační zesvětlující maska 5 ml, DE-OX Krém essential C 5 ml, DE-OX Krém s ochranným štítem 5 ml, AQUA+ Hydratační krém 5 ml, DOLCE+ Zklidňující hydratační krém 5 ml, VITA+ Výživný krém 5 ml, PRIMALUCE Hydratační a zesvětlující krém na okolí očí a rtů 4 ml, PRIMALUCE Hydratační regenerační krém 5 ml,  PRIMALUCE Regenerační zesvětlující maska 5 ml, DE-OX Krém essential C 5 ml, DE-OX Krém s ochranným štítem 5 ml</t>
    </r>
  </si>
  <si>
    <t>Vánoční kalendář Bioline 4+1 ZDARMA</t>
  </si>
  <si>
    <t>DE-OX        dárkový balíček 4+1 ZDARMA</t>
  </si>
  <si>
    <t>DE-OX PROFI + BALÍČEK DOMÁCÍ PÉČE ZDARMA</t>
  </si>
  <si>
    <t>DOP21050 DOP11200 DOP61250 DRP41500</t>
  </si>
  <si>
    <r>
      <t xml:space="preserve">1x DE-OX Sérum s vitamínem C 15%                                                  1x DE-OX Intenzivní krém RADIANCE                                                                                   1x DE-OX Alginátová revitalizační maska                                    1x DAILY RITUAL ENERGY Tonikum energizující                                 </t>
    </r>
    <r>
      <rPr>
        <sz val="11"/>
        <color rgb="FFFF0000"/>
        <rFont val="Calibri"/>
        <family val="2"/>
        <charset val="238"/>
        <scheme val="minor"/>
      </rPr>
      <t>1x</t>
    </r>
    <r>
      <rPr>
        <sz val="11"/>
        <color theme="3" tint="-0.499984740745262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DE-OX dárkový balíček ZDARMA</t>
    </r>
  </si>
  <si>
    <r>
      <t xml:space="preserve">Exfoliační čistící gel PHA-AHA / 200 ml                                   Regenerační hydratační krémAHA / 50 ml                             </t>
    </r>
    <r>
      <rPr>
        <sz val="10"/>
        <color theme="3" tint="-0.499984740745262"/>
        <rFont val="Calibri"/>
        <family val="2"/>
        <charset val="238"/>
        <scheme val="minor"/>
      </rPr>
      <t xml:space="preserve">Zesvětlující hydratační krém na okolí očí a rtů / 30 ml        </t>
    </r>
    <r>
      <rPr>
        <sz val="11"/>
        <color theme="3" tint="-0.499984740745262"/>
        <rFont val="Calibri"/>
        <family val="2"/>
        <charset val="238"/>
        <scheme val="minor"/>
      </rPr>
      <t xml:space="preserve">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Dárková taštička DÁREK</t>
    </r>
  </si>
  <si>
    <t>CARTABB</t>
  </si>
  <si>
    <t>Balící papír 51x72 cm / 5 archů</t>
  </si>
  <si>
    <r>
      <t xml:space="preserve">AQUA+ Intenzivní hydratační maska / sáček 20 ml                  PURA+ Normalizační maska / sáček 20 ml                              DOLCE+ Maska na citlivou pleť / sáček 20 ml                           VITA+ Revitalizační maska / sáček 20 ml                                   </t>
    </r>
    <r>
      <rPr>
        <sz val="10"/>
        <color theme="3" tint="-0.499984740745262"/>
        <rFont val="Calibri"/>
        <family val="2"/>
        <charset val="238"/>
        <scheme val="minor"/>
      </rPr>
      <t>DAILY RITUAL Oční maska EXTREME COMFORT / sáček  1x 1,5 ml</t>
    </r>
  </si>
  <si>
    <t>AG3 Krém / kelímek 15 ml</t>
  </si>
  <si>
    <t>PURA+ Kyselý krém na vyrovnání pH / kelímek 15 ml</t>
  </si>
  <si>
    <t>AQUA+ Hydratační krém / kelímek 15 ml</t>
  </si>
  <si>
    <t>Daily Ritual Čistící gel na mastnou pleť / flakon 99 ml             Daily Ritual Tonikum na mastnou pleť / flakon 99 ml               Daily Ritual Dvoufázový odličovač na oči /flakon 50 ml</t>
  </si>
  <si>
    <t>HODNOTA PRODUKTŮ VOC vč. DPH</t>
  </si>
  <si>
    <t>J8030803</t>
  </si>
  <si>
    <r>
      <t xml:space="preserve">4x DE-OX dárkový balíček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1x DE-OX dárkový balíček ZDARMA                                                                 </t>
    </r>
    <r>
      <rPr>
        <sz val="9"/>
        <color theme="3" tint="-0.499984740745262"/>
        <rFont val="Calibri"/>
        <family val="2"/>
        <charset val="238"/>
        <scheme val="minor"/>
      </rPr>
      <t/>
    </r>
  </si>
  <si>
    <r>
      <t xml:space="preserve">4x Vánoční kalendář Bioline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1x Vánoční kalendář Bioline ZDARMA</t>
    </r>
  </si>
  <si>
    <t>Daily Ritual ENERGY Čistící mléko energizující / flakon 99 ml                Daily Ritual ENERGY Tonikum energizující / flakon 99 ml                 VITA+ Výživný krém / kelímek 30 ml</t>
  </si>
  <si>
    <t>Platný od 11/2018</t>
  </si>
  <si>
    <r>
      <t xml:space="preserve">3x SILKY TOUCH hedvábný krém na ruce / 50 ml                      </t>
    </r>
    <r>
      <rPr>
        <sz val="10"/>
        <color rgb="FFFF0000"/>
        <rFont val="Calibri"/>
        <family val="2"/>
        <charset val="238"/>
        <scheme val="minor"/>
      </rPr>
      <t>1x Stojánek  Body Concept na krém na ruce + krémy ZDARMA            1x SILKY TOUCH hedvábný krém na ruce / 30 ml tester ZDARMA</t>
    </r>
  </si>
  <si>
    <r>
      <t xml:space="preserve">THALASSO FORCE peeling s mořskou solí / 650 gr            EXFODUO gomáž s dvojím účinkem / 250 ml                                 HYDRASOURCE hydratační tělové mléko / 250 ml          REDUCELL aktivní krém / 250 ml                                                      PRO-SLIM krém s mořskou solí / 250 ml                                         LIPO ACTIVE termo krém / 250 ml                                           SKIN TONE krém pro zvýšení elasticity / 250 ml              PHYTOVITAMIN vítamínový suchý olej / 150 ml                   NUTRISENSE výživný wellness krém / 250 ml                                KRIOAKTIVNÍ gel pro lehké nohy CRYOACTIVE / 200 ml     </t>
    </r>
    <r>
      <rPr>
        <sz val="11"/>
        <color rgb="FFFF0000"/>
        <rFont val="Calibri"/>
        <family val="2"/>
        <charset val="238"/>
        <scheme val="minor"/>
      </rPr>
      <t>STOJAN BODY CONCEPT ZDARMA</t>
    </r>
  </si>
  <si>
    <r>
      <t xml:space="preserve">DE-OX Sérum ESENTIAL C / 30 ml                                                    DE-OX Krém ESENTIAL C / 50 ml                                                EXFO Enzymatická peelingová maska / 100 ml                       </t>
    </r>
    <r>
      <rPr>
        <sz val="11"/>
        <color rgb="FFFF0000"/>
        <rFont val="Calibri"/>
        <family val="2"/>
        <charset val="238"/>
        <scheme val="minor"/>
      </rPr>
      <t>Dárková taštička DÁREK</t>
    </r>
  </si>
  <si>
    <r>
      <t xml:space="preserve">Výživný vyplňující krém / 50 ml
Vyplňující sérum s kyselinou hyaluronovou/ 30 ml
Peptidové perly INTENZIVNÍ DUO SÉRUM / 30 x 0,3 g                </t>
    </r>
    <r>
      <rPr>
        <sz val="11"/>
        <color rgb="FFFF0000"/>
        <rFont val="Calibri"/>
        <family val="2"/>
        <charset val="238"/>
        <scheme val="minor"/>
      </rPr>
      <t xml:space="preserve">+ </t>
    </r>
    <r>
      <rPr>
        <sz val="10"/>
        <color rgb="FFFF0000"/>
        <rFont val="Calibri"/>
        <family val="2"/>
        <charset val="238"/>
        <scheme val="minor"/>
      </rPr>
      <t>hedvábný papír, kartička s informaci o produktech v setu</t>
    </r>
  </si>
  <si>
    <r>
      <t xml:space="preserve">Nutrisense výživný welness krém / 250 ml                              Vitality energizující sprchový gel / 250 ml
Silky touch hedvábný krém na ruce / 50 ml                                    </t>
    </r>
    <r>
      <rPr>
        <sz val="11"/>
        <color rgb="FFFF0000"/>
        <rFont val="Calibri"/>
        <family val="2"/>
        <charset val="238"/>
        <scheme val="minor"/>
      </rPr>
      <t>+ kartička s informaci o produktech v setu</t>
    </r>
  </si>
  <si>
    <r>
      <t xml:space="preserve">Intenzivní reparační krém / 50 ml                                                    Sérum zpevňující power C / 4 ml                                          Intenzivní reparační krém na okolí očí /rtů / 4 ml                         </t>
    </r>
    <r>
      <rPr>
        <sz val="11"/>
        <color rgb="FFFF0000"/>
        <rFont val="Calibri"/>
        <family val="2"/>
        <charset val="238"/>
        <scheme val="minor"/>
      </rPr>
      <t>+ kartička s informaci o produktech</t>
    </r>
  </si>
  <si>
    <r>
      <t xml:space="preserve">Delicate čistící mléko / 99 ml                 
Delicate tonikum / 99 ml                                                                    Dolce hydratační zklidňující krém / 30 ml                                       </t>
    </r>
    <r>
      <rPr>
        <sz val="11"/>
        <color rgb="FFFF0000"/>
        <rFont val="Calibri"/>
        <family val="2"/>
        <charset val="238"/>
        <scheme val="minor"/>
      </rPr>
      <t>+ kartička s informaci o produktech</t>
    </r>
  </si>
  <si>
    <t>Bioline balící papír</t>
  </si>
  <si>
    <t>VOC v KČ       bez DPH</t>
  </si>
  <si>
    <t>VOC v KČ          vč. DPH</t>
  </si>
  <si>
    <t xml:space="preserve">VOC v KČ          bez DPH </t>
  </si>
  <si>
    <t>VOC v KČ       vč. DPH</t>
  </si>
  <si>
    <t>** Bonus při nákupu</t>
  </si>
  <si>
    <t>*** Možnost zahoupení za uvedenou cenu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</si>
  <si>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Stojan BIOLINE s Blu Vivid logem 190x75x30cm                                                                                                                 </t>
    </r>
    <r>
      <rPr>
        <sz val="8"/>
        <color rgb="FFFF0000"/>
        <rFont val="Calibri"/>
        <family val="2"/>
        <charset val="238"/>
        <scheme val="minor"/>
      </rPr>
      <t>**</t>
    </r>
    <r>
      <rPr>
        <sz val="8"/>
        <color theme="1" tint="0.34998626667073579"/>
        <rFont val="Calibri"/>
        <family val="2"/>
        <charset val="238"/>
        <scheme val="minor"/>
      </rPr>
      <t xml:space="preserve">Stojan je možno zístat ZDARMA i při jednorázovém nákupu domácích produktů v hodnotě 24 000 Kč včetně DPH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  <charset val="238"/>
        <scheme val="minor"/>
      </rPr>
      <t>***</t>
    </r>
    <r>
      <rPr>
        <sz val="8"/>
        <color theme="1" tint="0.34998626667073579"/>
        <rFont val="Calibri"/>
        <family val="2"/>
        <charset val="238"/>
        <scheme val="minor"/>
      </rPr>
      <t>Stojan je možno i koupit za uvedenou cenu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</si>
  <si>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Stolní plexi stojan na produkty 42x23x34 cm (možnost výměny motivu dle volby) </t>
    </r>
    <r>
      <rPr>
        <sz val="8"/>
        <color rgb="FFFF0000"/>
        <rFont val="Calibri"/>
        <family val="2"/>
        <charset val="238"/>
        <scheme val="minor"/>
      </rPr>
      <t>NOVINKA                               ***</t>
    </r>
    <r>
      <rPr>
        <sz val="8"/>
        <color theme="1" tint="0.34998626667073579"/>
        <rFont val="Calibri"/>
        <family val="2"/>
        <charset val="238"/>
        <scheme val="minor"/>
      </rPr>
      <t>Stojan je možno i koupit za uvedenou cenu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</si>
</sst>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1" formatCode="_-* #,##0\ _K_č_-;\-* #,##0\ _K_č_-;_-* &quot;-&quot;\ _K_č_-;_-@_-"/>
    <numFmt numFmtId="164" formatCode="#,##0\ _K_č"/>
    <numFmt numFmtId="165" formatCode="_-&quot;€&quot;\ * #,##0.00_-;\-&quot;€&quot;\ * #,##0.00_-;_-&quot;€&quot;\ * &quot;-&quot;??_-;_-@_-"/>
    <numFmt numFmtId="166" formatCode="_-* #,##0\ [$Kč-405]_-;\-* #,##0\ [$Kč-405]_-;_-* &quot;-&quot;??\ [$Kč-405]_-;_-@_-"/>
    <numFmt numFmtId="167" formatCode="_-* #,##0.00\ [$€-1]_-;\-* #,##0.00\ [$€-1]_-;_-* &quot;-&quot;??\ [$€-1]_-;_-@_-"/>
    <numFmt numFmtId="168" formatCode="_-* #,##0.00\ [$Kč-405]_-;\-* #,##0.00\ [$Kč-405]_-;_-* &quot;-&quot;??\ [$Kč-405]_-;_-@_-"/>
  </numFmts>
  <fonts count="6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vertAlign val="superscript"/>
      <sz val="9"/>
      <color rgb="FFFF0000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Tahoma"/>
      <family val="2"/>
    </font>
    <font>
      <sz val="10"/>
      <name val="Arial"/>
      <family val="2"/>
    </font>
    <font>
      <sz val="9"/>
      <color theme="1" tint="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b/>
      <sz val="11"/>
      <color theme="4" tint="0.7999816888943144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sz val="8"/>
      <color theme="1" tint="0.34998626667073579"/>
      <name val="Tahoma"/>
      <family val="2"/>
    </font>
    <font>
      <vertAlign val="superscript"/>
      <sz val="8"/>
      <color theme="1" tint="0.34998626667073579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2060"/>
      <name val="Arial Unicode MS"/>
      <family val="2"/>
      <charset val="238"/>
    </font>
    <font>
      <b/>
      <sz val="8"/>
      <color rgb="FF002060"/>
      <name val="Arial Unicode MS"/>
      <family val="2"/>
      <charset val="238"/>
    </font>
    <font>
      <sz val="9.5"/>
      <color theme="1" tint="0.34998626667073579"/>
      <name val="Calibri"/>
      <family val="2"/>
      <charset val="238"/>
      <scheme val="minor"/>
    </font>
    <font>
      <b/>
      <sz val="10"/>
      <color rgb="FF044A85"/>
      <name val="Segoe UI"/>
      <family val="2"/>
      <charset val="238"/>
    </font>
    <font>
      <sz val="10"/>
      <color rgb="FF044A85"/>
      <name val="Segoe UI"/>
      <family val="2"/>
      <charset val="238"/>
    </font>
    <font>
      <sz val="10"/>
      <color rgb="FF002060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vertAlign val="superscript"/>
      <sz val="8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Tahoma"/>
      <family val="2"/>
    </font>
    <font>
      <sz val="10"/>
      <color theme="3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sz val="8"/>
      <color theme="3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5FF"/>
        <bgColor indexed="64"/>
      </patternFill>
    </fill>
  </fills>
  <borders count="69">
    <border>
      <left/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 tint="-0.34998626667073579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/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8" tint="0.7999816888943144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9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9" fillId="0" borderId="0" xfId="0" applyFont="1"/>
    <xf numFmtId="0" fontId="7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 wrapText="1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2" fillId="0" borderId="0" xfId="0" applyNumberFormat="1" applyFont="1" applyAlignment="1">
      <alignment horizontal="center"/>
    </xf>
    <xf numFmtId="41" fontId="2" fillId="0" borderId="0" xfId="0" applyNumberFormat="1" applyFont="1"/>
    <xf numFmtId="0" fontId="0" fillId="2" borderId="0" xfId="0" applyFill="1"/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14" fillId="0" borderId="4" xfId="0" applyFont="1" applyBorder="1" applyAlignment="1">
      <alignment shrinkToFit="1"/>
    </xf>
    <xf numFmtId="0" fontId="14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/>
    <xf numFmtId="0" fontId="7" fillId="0" borderId="4" xfId="0" applyFont="1" applyBorder="1" applyAlignment="1">
      <alignment shrinkToFit="1"/>
    </xf>
    <xf numFmtId="0" fontId="25" fillId="4" borderId="0" xfId="0" applyFont="1" applyFill="1" applyAlignment="1">
      <alignment horizontal="center" vertical="center" wrapText="1"/>
    </xf>
    <xf numFmtId="0" fontId="14" fillId="0" borderId="0" xfId="0" applyFont="1"/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6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0" fillId="0" borderId="4" xfId="0" applyFont="1" applyBorder="1" applyAlignment="1">
      <alignment wrapText="1"/>
    </xf>
    <xf numFmtId="0" fontId="9" fillId="5" borderId="0" xfId="0" applyFont="1" applyFill="1" applyAlignment="1">
      <alignment horizontal="center" vertical="center"/>
    </xf>
    <xf numFmtId="3" fontId="14" fillId="0" borderId="4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0" fontId="9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166" fontId="2" fillId="0" borderId="0" xfId="0" applyNumberFormat="1" applyFont="1"/>
    <xf numFmtId="0" fontId="9" fillId="5" borderId="0" xfId="0" applyFont="1" applyFill="1" applyAlignment="1">
      <alignment horizontal="center" vertical="center"/>
    </xf>
    <xf numFmtId="3" fontId="31" fillId="5" borderId="0" xfId="0" applyNumberFormat="1" applyFont="1" applyFill="1" applyAlignment="1">
      <alignment horizontal="center"/>
    </xf>
    <xf numFmtId="166" fontId="31" fillId="5" borderId="0" xfId="0" applyNumberFormat="1" applyFont="1" applyFill="1"/>
    <xf numFmtId="3" fontId="28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3" fontId="28" fillId="0" borderId="14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166" fontId="2" fillId="0" borderId="19" xfId="0" applyNumberFormat="1" applyFont="1" applyBorder="1"/>
    <xf numFmtId="166" fontId="2" fillId="0" borderId="20" xfId="0" applyNumberFormat="1" applyFont="1" applyBorder="1"/>
    <xf numFmtId="166" fontId="2" fillId="0" borderId="21" xfId="0" applyNumberFormat="1" applyFont="1" applyBorder="1"/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right" vertical="center"/>
    </xf>
    <xf numFmtId="166" fontId="0" fillId="0" borderId="22" xfId="0" applyNumberFormat="1" applyBorder="1"/>
    <xf numFmtId="0" fontId="15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3" fontId="28" fillId="0" borderId="23" xfId="0" applyNumberFormat="1" applyFont="1" applyBorder="1" applyAlignment="1">
      <alignment horizontal="center"/>
    </xf>
    <xf numFmtId="3" fontId="28" fillId="0" borderId="24" xfId="0" applyNumberFormat="1" applyFont="1" applyBorder="1" applyAlignment="1">
      <alignment horizontal="center"/>
    </xf>
    <xf numFmtId="3" fontId="28" fillId="0" borderId="25" xfId="0" applyNumberFormat="1" applyFont="1" applyBorder="1" applyAlignment="1">
      <alignment horizontal="center"/>
    </xf>
    <xf numFmtId="166" fontId="2" fillId="0" borderId="18" xfId="0" applyNumberFormat="1" applyFont="1" applyBorder="1"/>
    <xf numFmtId="0" fontId="30" fillId="0" borderId="0" xfId="0" applyFont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30" fillId="6" borderId="26" xfId="0" applyFont="1" applyFill="1" applyBorder="1" applyAlignment="1">
      <alignment horizontal="center"/>
    </xf>
    <xf numFmtId="0" fontId="34" fillId="5" borderId="0" xfId="0" applyFont="1" applyFill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9" fontId="17" fillId="0" borderId="27" xfId="0" applyNumberFormat="1" applyFont="1" applyBorder="1" applyAlignment="1">
      <alignment horizontal="center" vertical="center" wrapText="1"/>
    </xf>
    <xf numFmtId="0" fontId="2" fillId="6" borderId="22" xfId="0" applyFont="1" applyFill="1" applyBorder="1"/>
    <xf numFmtId="0" fontId="2" fillId="0" borderId="22" xfId="0" applyFont="1" applyBorder="1"/>
    <xf numFmtId="166" fontId="30" fillId="0" borderId="22" xfId="0" applyNumberFormat="1" applyFont="1" applyBorder="1"/>
    <xf numFmtId="42" fontId="36" fillId="0" borderId="22" xfId="0" applyNumberFormat="1" applyFont="1" applyBorder="1"/>
    <xf numFmtId="42" fontId="37" fillId="0" borderId="28" xfId="0" applyNumberFormat="1" applyFont="1" applyBorder="1"/>
    <xf numFmtId="0" fontId="9" fillId="5" borderId="28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wrapText="1"/>
    </xf>
    <xf numFmtId="0" fontId="14" fillId="0" borderId="30" xfId="0" applyFont="1" applyBorder="1" applyAlignment="1">
      <alignment horizontal="left" wrapText="1"/>
    </xf>
    <xf numFmtId="0" fontId="14" fillId="0" borderId="30" xfId="0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3" fontId="28" fillId="0" borderId="0" xfId="0" applyNumberFormat="1" applyFont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wrapText="1"/>
    </xf>
    <xf numFmtId="0" fontId="14" fillId="0" borderId="33" xfId="0" applyFont="1" applyBorder="1" applyAlignment="1">
      <alignment horizontal="left" wrapText="1"/>
    </xf>
    <xf numFmtId="0" fontId="14" fillId="0" borderId="33" xfId="0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64" fontId="14" fillId="0" borderId="30" xfId="0" applyNumberFormat="1" applyFont="1" applyBorder="1"/>
    <xf numFmtId="0" fontId="14" fillId="0" borderId="33" xfId="0" applyFont="1" applyBorder="1" applyAlignment="1">
      <alignment shrinkToFit="1"/>
    </xf>
    <xf numFmtId="164" fontId="14" fillId="0" borderId="33" xfId="0" applyNumberFormat="1" applyFont="1" applyBorder="1"/>
    <xf numFmtId="0" fontId="14" fillId="0" borderId="30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30" xfId="0" applyFont="1" applyBorder="1"/>
    <xf numFmtId="0" fontId="14" fillId="0" borderId="33" xfId="0" applyFont="1" applyBorder="1"/>
    <xf numFmtId="0" fontId="14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vertical="center" wrapText="1"/>
    </xf>
    <xf numFmtId="1" fontId="16" fillId="0" borderId="30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0" fontId="14" fillId="0" borderId="29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wrapText="1"/>
    </xf>
    <xf numFmtId="166" fontId="35" fillId="0" borderId="28" xfId="0" applyNumberFormat="1" applyFont="1" applyBorder="1"/>
    <xf numFmtId="3" fontId="14" fillId="0" borderId="30" xfId="0" applyNumberFormat="1" applyFont="1" applyBorder="1" applyAlignment="1">
      <alignment horizontal="center"/>
    </xf>
    <xf numFmtId="3" fontId="16" fillId="0" borderId="34" xfId="0" applyNumberFormat="1" applyFont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0" fontId="7" fillId="0" borderId="31" xfId="0" applyFont="1" applyBorder="1" applyAlignment="1">
      <alignment horizontal="left"/>
    </xf>
    <xf numFmtId="3" fontId="14" fillId="0" borderId="33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wrapText="1"/>
    </xf>
    <xf numFmtId="3" fontId="14" fillId="0" borderId="37" xfId="0" applyNumberFormat="1" applyFont="1" applyBorder="1" applyAlignment="1">
      <alignment horizontal="center"/>
    </xf>
    <xf numFmtId="3" fontId="16" fillId="0" borderId="38" xfId="0" applyNumberFormat="1" applyFont="1" applyBorder="1" applyAlignment="1">
      <alignment horizontal="center"/>
    </xf>
    <xf numFmtId="0" fontId="7" fillId="0" borderId="37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4" fillId="0" borderId="30" xfId="0" applyFont="1" applyBorder="1" applyAlignment="1">
      <alignment shrinkToFit="1"/>
    </xf>
    <xf numFmtId="0" fontId="14" fillId="0" borderId="31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7" fillId="0" borderId="30" xfId="0" applyFont="1" applyBorder="1" applyAlignment="1">
      <alignment shrinkToFit="1"/>
    </xf>
    <xf numFmtId="0" fontId="7" fillId="0" borderId="33" xfId="0" applyFont="1" applyBorder="1" applyAlignment="1">
      <alignment wrapText="1"/>
    </xf>
    <xf numFmtId="41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41" fontId="16" fillId="0" borderId="0" xfId="0" applyNumberFormat="1" applyFont="1" applyBorder="1" applyAlignment="1">
      <alignment horizontal="center"/>
    </xf>
    <xf numFmtId="0" fontId="38" fillId="0" borderId="2" xfId="0" applyFont="1" applyBorder="1" applyAlignment="1">
      <alignment wrapText="1"/>
    </xf>
    <xf numFmtId="0" fontId="38" fillId="0" borderId="1" xfId="0" applyFont="1" applyBorder="1"/>
    <xf numFmtId="0" fontId="38" fillId="0" borderId="2" xfId="0" applyFont="1" applyBorder="1"/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3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38" fillId="0" borderId="2" xfId="0" applyFont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0" fontId="38" fillId="0" borderId="5" xfId="0" applyFont="1" applyBorder="1"/>
    <xf numFmtId="0" fontId="38" fillId="0" borderId="4" xfId="0" applyFont="1" applyBorder="1"/>
    <xf numFmtId="0" fontId="40" fillId="0" borderId="2" xfId="0" applyFont="1" applyBorder="1" applyAlignment="1">
      <alignment horizontal="left" vertical="center" wrapText="1"/>
    </xf>
    <xf numFmtId="0" fontId="38" fillId="0" borderId="7" xfId="0" applyFont="1" applyBorder="1"/>
    <xf numFmtId="0" fontId="38" fillId="0" borderId="4" xfId="0" applyFont="1" applyBorder="1" applyAlignment="1">
      <alignment wrapText="1"/>
    </xf>
    <xf numFmtId="0" fontId="38" fillId="0" borderId="0" xfId="0" applyFont="1"/>
    <xf numFmtId="0" fontId="20" fillId="0" borderId="9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38" fillId="0" borderId="11" xfId="0" applyFont="1" applyBorder="1" applyAlignment="1">
      <alignment wrapText="1"/>
    </xf>
    <xf numFmtId="0" fontId="43" fillId="0" borderId="0" xfId="0" applyFont="1"/>
    <xf numFmtId="0" fontId="44" fillId="0" borderId="0" xfId="0" applyFont="1"/>
    <xf numFmtId="0" fontId="38" fillId="0" borderId="42" xfId="0" applyFont="1" applyBorder="1"/>
    <xf numFmtId="0" fontId="38" fillId="0" borderId="31" xfId="0" applyFont="1" applyBorder="1"/>
    <xf numFmtId="0" fontId="38" fillId="0" borderId="44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left"/>
    </xf>
    <xf numFmtId="0" fontId="38" fillId="0" borderId="32" xfId="0" applyFont="1" applyBorder="1"/>
    <xf numFmtId="0" fontId="38" fillId="0" borderId="29" xfId="0" applyFont="1" applyBorder="1"/>
    <xf numFmtId="0" fontId="38" fillId="0" borderId="43" xfId="0" applyFont="1" applyBorder="1" applyAlignment="1">
      <alignment wrapText="1"/>
    </xf>
    <xf numFmtId="0" fontId="38" fillId="0" borderId="47" xfId="0" applyFont="1" applyBorder="1"/>
    <xf numFmtId="0" fontId="38" fillId="0" borderId="47" xfId="0" applyFont="1" applyBorder="1" applyAlignment="1">
      <alignment wrapText="1"/>
    </xf>
    <xf numFmtId="0" fontId="45" fillId="0" borderId="56" xfId="0" applyFont="1" applyBorder="1" applyAlignment="1">
      <alignment horizontal="left"/>
    </xf>
    <xf numFmtId="167" fontId="46" fillId="0" borderId="58" xfId="0" applyNumberFormat="1" applyFont="1" applyBorder="1"/>
    <xf numFmtId="166" fontId="46" fillId="0" borderId="58" xfId="0" applyNumberFormat="1" applyFont="1" applyBorder="1"/>
    <xf numFmtId="168" fontId="46" fillId="0" borderId="58" xfId="0" applyNumberFormat="1" applyFont="1" applyBorder="1"/>
    <xf numFmtId="0" fontId="38" fillId="0" borderId="0" xfId="0" applyFont="1" applyBorder="1" applyAlignment="1">
      <alignment wrapText="1"/>
    </xf>
    <xf numFmtId="0" fontId="20" fillId="0" borderId="30" xfId="0" applyFont="1" applyBorder="1" applyAlignment="1">
      <alignment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4" xfId="0" applyFont="1" applyBorder="1" applyAlignment="1">
      <alignment wrapText="1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3" borderId="0" xfId="0" applyFill="1"/>
    <xf numFmtId="0" fontId="38" fillId="0" borderId="48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60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1" fontId="39" fillId="0" borderId="0" xfId="0" applyNumberFormat="1" applyFont="1" applyBorder="1" applyAlignment="1">
      <alignment horizontal="center"/>
    </xf>
    <xf numFmtId="0" fontId="24" fillId="0" borderId="61" xfId="0" applyFont="1" applyFill="1" applyBorder="1" applyAlignment="1">
      <alignment horizontal="center" vertical="center" wrapText="1"/>
    </xf>
    <xf numFmtId="0" fontId="0" fillId="0" borderId="0" xfId="0" applyBorder="1"/>
    <xf numFmtId="1" fontId="39" fillId="0" borderId="15" xfId="0" applyNumberFormat="1" applyFont="1" applyBorder="1" applyAlignment="1">
      <alignment horizontal="center"/>
    </xf>
    <xf numFmtId="0" fontId="0" fillId="0" borderId="15" xfId="0" applyBorder="1"/>
    <xf numFmtId="1" fontId="39" fillId="0" borderId="17" xfId="0" applyNumberFormat="1" applyFont="1" applyBorder="1" applyAlignment="1">
      <alignment horizontal="center"/>
    </xf>
    <xf numFmtId="0" fontId="24" fillId="7" borderId="8" xfId="0" applyFont="1" applyFill="1" applyBorder="1" applyAlignment="1">
      <alignment horizontal="center" vertical="center" wrapText="1"/>
    </xf>
    <xf numFmtId="0" fontId="0" fillId="7" borderId="0" xfId="0" applyFill="1"/>
    <xf numFmtId="42" fontId="54" fillId="0" borderId="19" xfId="0" applyNumberFormat="1" applyFont="1" applyBorder="1"/>
    <xf numFmtId="42" fontId="54" fillId="0" borderId="55" xfId="0" applyNumberFormat="1" applyFont="1" applyBorder="1"/>
    <xf numFmtId="42" fontId="54" fillId="0" borderId="39" xfId="0" applyNumberFormat="1" applyFont="1" applyBorder="1"/>
    <xf numFmtId="42" fontId="54" fillId="0" borderId="40" xfId="0" applyNumberFormat="1" applyFont="1" applyBorder="1"/>
    <xf numFmtId="42" fontId="54" fillId="0" borderId="41" xfId="0" applyNumberFormat="1" applyFont="1" applyBorder="1"/>
    <xf numFmtId="42" fontId="54" fillId="0" borderId="53" xfId="0" applyNumberFormat="1" applyFont="1" applyBorder="1"/>
    <xf numFmtId="42" fontId="54" fillId="0" borderId="20" xfId="0" applyNumberFormat="1" applyFont="1" applyBorder="1"/>
    <xf numFmtId="1" fontId="39" fillId="0" borderId="1" xfId="0" applyNumberFormat="1" applyFont="1" applyBorder="1" applyAlignment="1">
      <alignment horizontal="center"/>
    </xf>
    <xf numFmtId="42" fontId="54" fillId="0" borderId="45" xfId="0" applyNumberFormat="1" applyFont="1" applyBorder="1"/>
    <xf numFmtId="42" fontId="54" fillId="0" borderId="52" xfId="0" applyNumberFormat="1" applyFont="1" applyBorder="1"/>
    <xf numFmtId="42" fontId="54" fillId="0" borderId="54" xfId="0" applyNumberFormat="1" applyFont="1" applyBorder="1"/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15" xfId="0" applyFont="1" applyBorder="1"/>
    <xf numFmtId="0" fontId="38" fillId="0" borderId="15" xfId="0" applyFont="1" applyBorder="1" applyAlignment="1">
      <alignment horizontal="center"/>
    </xf>
    <xf numFmtId="0" fontId="38" fillId="0" borderId="44" xfId="0" applyFont="1" applyBorder="1"/>
    <xf numFmtId="0" fontId="38" fillId="0" borderId="46" xfId="0" applyFont="1" applyBorder="1"/>
    <xf numFmtId="0" fontId="38" fillId="0" borderId="17" xfId="0" applyFont="1" applyBorder="1" applyAlignment="1">
      <alignment horizontal="left"/>
    </xf>
    <xf numFmtId="0" fontId="38" fillId="0" borderId="17" xfId="0" applyFont="1" applyBorder="1"/>
    <xf numFmtId="0" fontId="38" fillId="0" borderId="17" xfId="0" applyFont="1" applyBorder="1" applyAlignment="1">
      <alignment horizontal="center"/>
    </xf>
    <xf numFmtId="0" fontId="0" fillId="0" borderId="26" xfId="0" applyBorder="1"/>
    <xf numFmtId="0" fontId="38" fillId="0" borderId="0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45" fillId="0" borderId="57" xfId="0" applyFont="1" applyBorder="1" applyAlignment="1">
      <alignment horizontal="left"/>
    </xf>
    <xf numFmtId="41" fontId="39" fillId="0" borderId="0" xfId="0" applyNumberFormat="1" applyFont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41" fontId="39" fillId="0" borderId="0" xfId="0" applyNumberFormat="1" applyFont="1" applyFill="1" applyBorder="1" applyAlignment="1">
      <alignment horizontal="center"/>
    </xf>
    <xf numFmtId="41" fontId="39" fillId="0" borderId="15" xfId="0" applyNumberFormat="1" applyFont="1" applyBorder="1" applyAlignment="1">
      <alignment horizontal="center"/>
    </xf>
    <xf numFmtId="0" fontId="38" fillId="0" borderId="46" xfId="0" applyFont="1" applyFill="1" applyBorder="1"/>
    <xf numFmtId="0" fontId="38" fillId="0" borderId="17" xfId="0" applyFont="1" applyFill="1" applyBorder="1" applyAlignment="1">
      <alignment horizontal="left"/>
    </xf>
    <xf numFmtId="0" fontId="38" fillId="0" borderId="17" xfId="0" applyFont="1" applyFill="1" applyBorder="1" applyAlignment="1">
      <alignment wrapText="1"/>
    </xf>
    <xf numFmtId="0" fontId="38" fillId="0" borderId="17" xfId="0" applyFont="1" applyFill="1" applyBorder="1" applyAlignment="1">
      <alignment horizontal="center"/>
    </xf>
    <xf numFmtId="41" fontId="38" fillId="0" borderId="0" xfId="0" applyNumberFormat="1" applyFont="1" applyBorder="1"/>
    <xf numFmtId="41" fontId="39" fillId="0" borderId="0" xfId="0" applyNumberFormat="1" applyFont="1" applyBorder="1"/>
    <xf numFmtId="41" fontId="38" fillId="0" borderId="15" xfId="0" applyNumberFormat="1" applyFont="1" applyBorder="1"/>
    <xf numFmtId="41" fontId="39" fillId="0" borderId="15" xfId="0" applyNumberFormat="1" applyFont="1" applyBorder="1"/>
    <xf numFmtId="41" fontId="38" fillId="0" borderId="17" xfId="0" applyNumberFormat="1" applyFont="1" applyBorder="1"/>
    <xf numFmtId="41" fontId="39" fillId="0" borderId="17" xfId="0" applyNumberFormat="1" applyFont="1" applyBorder="1"/>
    <xf numFmtId="41" fontId="38" fillId="0" borderId="0" xfId="0" applyNumberFormat="1" applyFont="1" applyBorder="1" applyAlignment="1">
      <alignment horizontal="center"/>
    </xf>
    <xf numFmtId="41" fontId="38" fillId="0" borderId="15" xfId="0" applyNumberFormat="1" applyFont="1" applyBorder="1" applyAlignment="1">
      <alignment horizontal="center"/>
    </xf>
    <xf numFmtId="41" fontId="38" fillId="0" borderId="17" xfId="0" applyNumberFormat="1" applyFont="1" applyBorder="1" applyAlignment="1">
      <alignment horizontal="center"/>
    </xf>
    <xf numFmtId="41" fontId="39" fillId="0" borderId="17" xfId="0" applyNumberFormat="1" applyFont="1" applyFill="1" applyBorder="1" applyAlignment="1">
      <alignment horizontal="center"/>
    </xf>
    <xf numFmtId="0" fontId="45" fillId="0" borderId="62" xfId="0" applyFont="1" applyBorder="1"/>
    <xf numFmtId="166" fontId="5" fillId="0" borderId="22" xfId="0" applyNumberFormat="1" applyFont="1" applyBorder="1"/>
    <xf numFmtId="0" fontId="55" fillId="7" borderId="30" xfId="0" applyFont="1" applyFill="1" applyBorder="1" applyAlignment="1">
      <alignment horizontal="center" vertical="center"/>
    </xf>
    <xf numFmtId="0" fontId="55" fillId="7" borderId="13" xfId="0" applyFont="1" applyFill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0" fontId="55" fillId="7" borderId="4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5" fillId="7" borderId="51" xfId="0" applyFont="1" applyFill="1" applyBorder="1" applyAlignment="1">
      <alignment horizontal="center" vertical="center"/>
    </xf>
    <xf numFmtId="0" fontId="55" fillId="7" borderId="59" xfId="0" applyFont="1" applyFill="1" applyBorder="1" applyAlignment="1">
      <alignment horizontal="center" vertical="center"/>
    </xf>
    <xf numFmtId="0" fontId="55" fillId="7" borderId="2" xfId="0" applyFont="1" applyFill="1" applyBorder="1" applyAlignment="1">
      <alignment horizontal="center" vertical="center"/>
    </xf>
    <xf numFmtId="0" fontId="55" fillId="7" borderId="6" xfId="0" applyFont="1" applyFill="1" applyBorder="1" applyAlignment="1">
      <alignment horizontal="center" vertical="center"/>
    </xf>
    <xf numFmtId="0" fontId="55" fillId="7" borderId="12" xfId="0" applyFont="1" applyFill="1" applyBorder="1" applyAlignment="1">
      <alignment horizontal="center" vertical="center"/>
    </xf>
    <xf numFmtId="0" fontId="55" fillId="7" borderId="33" xfId="0" applyFont="1" applyFill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7" borderId="30" xfId="0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 vertical="center"/>
    </xf>
    <xf numFmtId="0" fontId="57" fillId="7" borderId="4" xfId="0" applyFont="1" applyFill="1" applyBorder="1" applyAlignment="1">
      <alignment horizontal="center" vertical="center" wrapText="1"/>
    </xf>
    <xf numFmtId="0" fontId="57" fillId="7" borderId="7" xfId="0" applyFont="1" applyFill="1" applyBorder="1" applyAlignment="1">
      <alignment horizontal="center" vertical="center" wrapText="1"/>
    </xf>
    <xf numFmtId="0" fontId="56" fillId="7" borderId="59" xfId="0" applyFont="1" applyFill="1" applyBorder="1" applyAlignment="1">
      <alignment horizontal="center" vertical="center"/>
    </xf>
    <xf numFmtId="0" fontId="56" fillId="7" borderId="33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166" fontId="56" fillId="7" borderId="30" xfId="0" applyNumberFormat="1" applyFont="1" applyFill="1" applyBorder="1" applyAlignment="1">
      <alignment horizontal="center" vertical="center"/>
    </xf>
    <xf numFmtId="166" fontId="56" fillId="7" borderId="4" xfId="0" applyNumberFormat="1" applyFont="1" applyFill="1" applyBorder="1" applyAlignment="1">
      <alignment horizontal="center" vertical="center"/>
    </xf>
    <xf numFmtId="166" fontId="56" fillId="7" borderId="7" xfId="0" applyNumberFormat="1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/>
    </xf>
    <xf numFmtId="0" fontId="15" fillId="6" borderId="64" xfId="0" applyFont="1" applyFill="1" applyBorder="1" applyAlignment="1">
      <alignment horizontal="center"/>
    </xf>
    <xf numFmtId="0" fontId="15" fillId="6" borderId="65" xfId="0" applyFont="1" applyFill="1" applyBorder="1" applyAlignment="1">
      <alignment horizontal="center"/>
    </xf>
    <xf numFmtId="0" fontId="15" fillId="6" borderId="66" xfId="0" applyFont="1" applyFill="1" applyBorder="1" applyAlignment="1">
      <alignment horizontal="center"/>
    </xf>
    <xf numFmtId="0" fontId="30" fillId="6" borderId="63" xfId="0" applyFont="1" applyFill="1" applyBorder="1" applyAlignment="1">
      <alignment horizontal="center"/>
    </xf>
    <xf numFmtId="0" fontId="30" fillId="6" borderId="64" xfId="0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30" fillId="6" borderId="65" xfId="0" applyFont="1" applyFill="1" applyBorder="1" applyAlignment="1">
      <alignment horizontal="center"/>
    </xf>
    <xf numFmtId="0" fontId="30" fillId="6" borderId="66" xfId="0" applyFont="1" applyFill="1" applyBorder="1" applyAlignment="1">
      <alignment horizontal="center"/>
    </xf>
    <xf numFmtId="0" fontId="33" fillId="6" borderId="66" xfId="0" applyFont="1" applyFill="1" applyBorder="1" applyAlignment="1">
      <alignment horizontal="center"/>
    </xf>
    <xf numFmtId="0" fontId="25" fillId="0" borderId="67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/>
    </xf>
    <xf numFmtId="41" fontId="25" fillId="0" borderId="26" xfId="0" applyNumberFormat="1" applyFont="1" applyBorder="1" applyAlignment="1">
      <alignment horizontal="center" vertical="center"/>
    </xf>
    <xf numFmtId="41" fontId="25" fillId="7" borderId="26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164" fontId="14" fillId="0" borderId="26" xfId="0" applyNumberFormat="1" applyFont="1" applyBorder="1" applyAlignment="1">
      <alignment vertical="center"/>
    </xf>
    <xf numFmtId="41" fontId="16" fillId="6" borderId="26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29" fillId="0" borderId="67" xfId="0" applyFont="1" applyBorder="1" applyAlignment="1">
      <alignment horizontal="center"/>
    </xf>
    <xf numFmtId="0" fontId="24" fillId="0" borderId="26" xfId="0" applyFont="1" applyBorder="1" applyAlignment="1">
      <alignment horizontal="left" vertical="center" wrapText="1"/>
    </xf>
    <xf numFmtId="0" fontId="25" fillId="5" borderId="26" xfId="0" applyFont="1" applyFill="1" applyBorder="1" applyAlignment="1">
      <alignment horizontal="left" vertical="center" wrapText="1"/>
    </xf>
    <xf numFmtId="0" fontId="16" fillId="5" borderId="37" xfId="0" applyFont="1" applyFill="1" applyBorder="1" applyAlignment="1">
      <alignment horizontal="left" vertical="center" wrapText="1"/>
    </xf>
    <xf numFmtId="0" fontId="23" fillId="5" borderId="26" xfId="0" applyFont="1" applyFill="1" applyBorder="1" applyAlignment="1">
      <alignment horizontal="left" vertical="center" wrapText="1"/>
    </xf>
    <xf numFmtId="41" fontId="16" fillId="8" borderId="0" xfId="0" applyNumberFormat="1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left" vertical="center" wrapText="1"/>
    </xf>
    <xf numFmtId="0" fontId="16" fillId="5" borderId="68" xfId="0" applyFont="1" applyFill="1" applyBorder="1" applyAlignment="1">
      <alignment horizontal="left" vertical="center" wrapText="1"/>
    </xf>
    <xf numFmtId="0" fontId="23" fillId="5" borderId="68" xfId="0" applyFont="1" applyFill="1" applyBorder="1" applyAlignment="1">
      <alignment horizontal="left" vertical="center" wrapText="1"/>
    </xf>
    <xf numFmtId="0" fontId="16" fillId="8" borderId="68" xfId="0" applyFont="1" applyFill="1" applyBorder="1" applyAlignment="1">
      <alignment horizontal="left" vertical="center" wrapText="1"/>
    </xf>
    <xf numFmtId="0" fontId="23" fillId="8" borderId="68" xfId="0" applyFont="1" applyFill="1" applyBorder="1" applyAlignment="1">
      <alignment horizontal="left" vertical="center" wrapText="1"/>
    </xf>
    <xf numFmtId="0" fontId="0" fillId="0" borderId="4" xfId="0" applyBorder="1"/>
    <xf numFmtId="0" fontId="16" fillId="5" borderId="26" xfId="0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41" fontId="25" fillId="5" borderId="60" xfId="0" applyNumberFormat="1" applyFont="1" applyFill="1" applyBorder="1" applyAlignment="1">
      <alignment horizontal="center" vertical="center"/>
    </xf>
    <xf numFmtId="42" fontId="17" fillId="5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2" fontId="17" fillId="0" borderId="0" xfId="0" applyNumberFormat="1" applyFont="1" applyBorder="1" applyAlignment="1">
      <alignment horizontal="center" vertical="center"/>
    </xf>
    <xf numFmtId="42" fontId="17" fillId="0" borderId="26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2" fontId="17" fillId="8" borderId="0" xfId="0" applyNumberFormat="1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center" vertical="center"/>
    </xf>
    <xf numFmtId="42" fontId="34" fillId="0" borderId="26" xfId="0" applyNumberFormat="1" applyFont="1" applyBorder="1" applyAlignment="1">
      <alignment horizontal="center" vertical="center"/>
    </xf>
    <xf numFmtId="0" fontId="0" fillId="0" borderId="67" xfId="0" applyBorder="1"/>
    <xf numFmtId="164" fontId="16" fillId="0" borderId="26" xfId="0" applyNumberFormat="1" applyFont="1" applyBorder="1" applyAlignment="1">
      <alignment vertical="center"/>
    </xf>
    <xf numFmtId="166" fontId="37" fillId="0" borderId="22" xfId="0" applyNumberFormat="1" applyFont="1" applyBorder="1"/>
    <xf numFmtId="0" fontId="25" fillId="5" borderId="68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center" wrapText="1"/>
    </xf>
    <xf numFmtId="0" fontId="25" fillId="8" borderId="68" xfId="0" applyFont="1" applyFill="1" applyBorder="1" applyAlignment="1">
      <alignment horizontal="left" vertical="center" wrapText="1"/>
    </xf>
    <xf numFmtId="0" fontId="58" fillId="0" borderId="26" xfId="0" applyFont="1" applyBorder="1" applyAlignment="1">
      <alignment horizontal="left" vertical="center" wrapText="1"/>
    </xf>
    <xf numFmtId="0" fontId="2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6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41" fontId="17" fillId="0" borderId="22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5" fillId="0" borderId="0" xfId="0" applyFont="1" applyAlignment="1">
      <alignment horizontal="center" vertical="center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colors>
    <mruColors>
      <color rgb="FFFFD5FF"/>
      <color rgb="FFE7EEF5"/>
      <color rgb="FFCCCCFF"/>
      <color rgb="FFF8F8F8"/>
      <color rgb="FFCC9900"/>
      <color rgb="FF996633"/>
      <color rgb="FFAAA162"/>
      <color rgb="FFFF99FF"/>
      <color rgb="FFFC92FC"/>
      <color rgb="FFD48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2" Type="http://schemas.openxmlformats.org/officeDocument/2006/relationships/image" Target="../media/image1.png"/><Relationship Id="rId16" Type="http://schemas.openxmlformats.org/officeDocument/2006/relationships/image" Target="../media/image16.jpeg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45720</xdr:rowOff>
    </xdr:from>
    <xdr:to>
      <xdr:col>0</xdr:col>
      <xdr:colOff>609122</xdr:colOff>
      <xdr:row>0</xdr:row>
      <xdr:rowOff>369766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06680" y="45720"/>
          <a:ext cx="502442" cy="324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53340</xdr:rowOff>
    </xdr:from>
    <xdr:to>
      <xdr:col>0</xdr:col>
      <xdr:colOff>654842</xdr:colOff>
      <xdr:row>0</xdr:row>
      <xdr:rowOff>377386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52400" y="53340"/>
          <a:ext cx="502442" cy="324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53975</xdr:colOff>
      <xdr:row>25</xdr:row>
      <xdr:rowOff>260350</xdr:rowOff>
    </xdr:from>
    <xdr:ext cx="596603" cy="400050"/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1" t="2764" r="6615" b="11158"/>
        <a:stretch/>
      </xdr:blipFill>
      <xdr:spPr bwMode="auto">
        <a:xfrm>
          <a:off x="53975" y="13950950"/>
          <a:ext cx="596603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129821</xdr:colOff>
      <xdr:row>0</xdr:row>
      <xdr:rowOff>52147</xdr:rowOff>
    </xdr:from>
    <xdr:to>
      <xdr:col>0</xdr:col>
      <xdr:colOff>632263</xdr:colOff>
      <xdr:row>0</xdr:row>
      <xdr:rowOff>376193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591" t="22498" r="48320" b="50470"/>
        <a:stretch/>
      </xdr:blipFill>
      <xdr:spPr>
        <a:xfrm>
          <a:off x="129821" y="52147"/>
          <a:ext cx="502442" cy="324046"/>
        </a:xfrm>
        <a:prstGeom prst="rect">
          <a:avLst/>
        </a:prstGeom>
      </xdr:spPr>
    </xdr:pic>
    <xdr:clientData/>
  </xdr:twoCellAnchor>
  <xdr:twoCellAnchor editAs="oneCell">
    <xdr:from>
      <xdr:col>0</xdr:col>
      <xdr:colOff>1971</xdr:colOff>
      <xdr:row>27</xdr:row>
      <xdr:rowOff>122087</xdr:rowOff>
    </xdr:from>
    <xdr:to>
      <xdr:col>0</xdr:col>
      <xdr:colOff>721907</xdr:colOff>
      <xdr:row>27</xdr:row>
      <xdr:rowOff>2025650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668" t="35987" r="66846" b="31038"/>
        <a:stretch/>
      </xdr:blipFill>
      <xdr:spPr>
        <a:xfrm flipH="1">
          <a:off x="1971" y="15463687"/>
          <a:ext cx="719936" cy="1903563"/>
        </a:xfrm>
        <a:prstGeom prst="rect">
          <a:avLst/>
        </a:prstGeom>
      </xdr:spPr>
    </xdr:pic>
    <xdr:clientData/>
  </xdr:twoCellAnchor>
  <xdr:twoCellAnchor editAs="oneCell">
    <xdr:from>
      <xdr:col>0</xdr:col>
      <xdr:colOff>54960</xdr:colOff>
      <xdr:row>28</xdr:row>
      <xdr:rowOff>46202</xdr:rowOff>
    </xdr:from>
    <xdr:to>
      <xdr:col>0</xdr:col>
      <xdr:colOff>647700</xdr:colOff>
      <xdr:row>28</xdr:row>
      <xdr:rowOff>647699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0" y="14086052"/>
          <a:ext cx="592740" cy="60149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129541</xdr:colOff>
      <xdr:row>18</xdr:row>
      <xdr:rowOff>97161</xdr:rowOff>
    </xdr:from>
    <xdr:ext cx="502920" cy="497062"/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1" y="1233811"/>
          <a:ext cx="502920" cy="497062"/>
        </a:xfrm>
        <a:prstGeom prst="rect">
          <a:avLst/>
        </a:prstGeom>
      </xdr:spPr>
    </xdr:pic>
    <xdr:clientData/>
  </xdr:oneCellAnchor>
  <xdr:oneCellAnchor>
    <xdr:from>
      <xdr:col>0</xdr:col>
      <xdr:colOff>153768</xdr:colOff>
      <xdr:row>19</xdr:row>
      <xdr:rowOff>99059</xdr:rowOff>
    </xdr:from>
    <xdr:ext cx="486312" cy="567675"/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0" t="8265" r="20471" b="2204"/>
        <a:stretch/>
      </xdr:blipFill>
      <xdr:spPr bwMode="auto">
        <a:xfrm>
          <a:off x="153768" y="1946909"/>
          <a:ext cx="486312" cy="56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177892</xdr:colOff>
      <xdr:row>22</xdr:row>
      <xdr:rowOff>43291</xdr:rowOff>
    </xdr:from>
    <xdr:ext cx="378277" cy="368189"/>
    <xdr:pic>
      <xdr:nvPicPr>
        <xdr:cNvPr id="30" name="Obrázek 2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3" t="42910" r="20307" b="2985"/>
        <a:stretch/>
      </xdr:blipFill>
      <xdr:spPr bwMode="auto">
        <a:xfrm>
          <a:off x="177892" y="3300841"/>
          <a:ext cx="378277" cy="36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189231</xdr:colOff>
      <xdr:row>21</xdr:row>
      <xdr:rowOff>47012</xdr:rowOff>
    </xdr:from>
    <xdr:ext cx="369026" cy="366833"/>
    <xdr:pic>
      <xdr:nvPicPr>
        <xdr:cNvPr id="31" name="Obrázek 30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1" t="38023" r="17191"/>
        <a:stretch/>
      </xdr:blipFill>
      <xdr:spPr bwMode="auto">
        <a:xfrm>
          <a:off x="189231" y="2860062"/>
          <a:ext cx="369026" cy="36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236856</xdr:colOff>
      <xdr:row>23</xdr:row>
      <xdr:rowOff>131717</xdr:rowOff>
    </xdr:from>
    <xdr:ext cx="317317" cy="226423"/>
    <xdr:pic>
      <xdr:nvPicPr>
        <xdr:cNvPr id="32" name="Obrázek 3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36856" y="3833767"/>
          <a:ext cx="317317" cy="226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101600</xdr:colOff>
      <xdr:row>12</xdr:row>
      <xdr:rowOff>107950</xdr:rowOff>
    </xdr:from>
    <xdr:to>
      <xdr:col>0</xdr:col>
      <xdr:colOff>804008</xdr:colOff>
      <xdr:row>12</xdr:row>
      <xdr:rowOff>597388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2698" t="69257" r="73777" b="23098"/>
        <a:stretch/>
      </xdr:blipFill>
      <xdr:spPr>
        <a:xfrm>
          <a:off x="101600" y="8629650"/>
          <a:ext cx="702408" cy="48943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11</xdr:row>
      <xdr:rowOff>232219</xdr:rowOff>
    </xdr:from>
    <xdr:to>
      <xdr:col>0</xdr:col>
      <xdr:colOff>857250</xdr:colOff>
      <xdr:row>11</xdr:row>
      <xdr:rowOff>624434</xdr:rowOff>
    </xdr:to>
    <xdr:pic>
      <xdr:nvPicPr>
        <xdr:cNvPr id="23" name="Obrázek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88" b="4742"/>
        <a:stretch/>
      </xdr:blipFill>
      <xdr:spPr bwMode="auto">
        <a:xfrm flipH="1">
          <a:off x="31750" y="7111990"/>
          <a:ext cx="825500" cy="392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101600</xdr:rowOff>
    </xdr:from>
    <xdr:to>
      <xdr:col>0</xdr:col>
      <xdr:colOff>825500</xdr:colOff>
      <xdr:row>14</xdr:row>
      <xdr:rowOff>493815</xdr:rowOff>
    </xdr:to>
    <xdr:pic>
      <xdr:nvPicPr>
        <xdr:cNvPr id="24" name="Obrázek 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88" b="4742"/>
        <a:stretch/>
      </xdr:blipFill>
      <xdr:spPr bwMode="auto">
        <a:xfrm flipH="1">
          <a:off x="0" y="9563100"/>
          <a:ext cx="825500" cy="392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57047</xdr:colOff>
      <xdr:row>4</xdr:row>
      <xdr:rowOff>120650</xdr:rowOff>
    </xdr:from>
    <xdr:to>
      <xdr:col>0</xdr:col>
      <xdr:colOff>838201</xdr:colOff>
      <xdr:row>4</xdr:row>
      <xdr:rowOff>570848</xdr:rowOff>
    </xdr:to>
    <xdr:pic>
      <xdr:nvPicPr>
        <xdr:cNvPr id="33" name="Obrázek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7" t="5348" r="10137" b="12210"/>
        <a:stretch/>
      </xdr:blipFill>
      <xdr:spPr bwMode="auto">
        <a:xfrm>
          <a:off x="57047" y="1244600"/>
          <a:ext cx="781154" cy="45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57047</xdr:colOff>
      <xdr:row>15</xdr:row>
      <xdr:rowOff>107950</xdr:rowOff>
    </xdr:from>
    <xdr:to>
      <xdr:col>0</xdr:col>
      <xdr:colOff>838201</xdr:colOff>
      <xdr:row>15</xdr:row>
      <xdr:rowOff>558148</xdr:rowOff>
    </xdr:to>
    <xdr:pic>
      <xdr:nvPicPr>
        <xdr:cNvPr id="35" name="Obrázek 3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7" t="5348" r="10137" b="12210"/>
        <a:stretch/>
      </xdr:blipFill>
      <xdr:spPr bwMode="auto">
        <a:xfrm>
          <a:off x="57047" y="10267950"/>
          <a:ext cx="781154" cy="45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11</xdr:row>
      <xdr:rowOff>859972</xdr:rowOff>
    </xdr:from>
    <xdr:to>
      <xdr:col>1</xdr:col>
      <xdr:colOff>87085</xdr:colOff>
      <xdr:row>11</xdr:row>
      <xdr:rowOff>1423058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7739743"/>
          <a:ext cx="941615" cy="563086"/>
        </a:xfrm>
        <a:prstGeom prst="rect">
          <a:avLst/>
        </a:prstGeom>
      </xdr:spPr>
    </xdr:pic>
    <xdr:clientData/>
  </xdr:twoCellAnchor>
  <xdr:twoCellAnchor editAs="oneCell">
    <xdr:from>
      <xdr:col>0</xdr:col>
      <xdr:colOff>110086</xdr:colOff>
      <xdr:row>7</xdr:row>
      <xdr:rowOff>62688</xdr:rowOff>
    </xdr:from>
    <xdr:to>
      <xdr:col>0</xdr:col>
      <xdr:colOff>739129</xdr:colOff>
      <xdr:row>7</xdr:row>
      <xdr:rowOff>689254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6" y="3948888"/>
          <a:ext cx="629043" cy="6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160868</xdr:colOff>
      <xdr:row>10</xdr:row>
      <xdr:rowOff>98604</xdr:rowOff>
    </xdr:from>
    <xdr:to>
      <xdr:col>0</xdr:col>
      <xdr:colOff>719666</xdr:colOff>
      <xdr:row>10</xdr:row>
      <xdr:rowOff>636263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8" y="6245404"/>
          <a:ext cx="558798" cy="537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255797</xdr:rowOff>
    </xdr:from>
    <xdr:to>
      <xdr:col>0</xdr:col>
      <xdr:colOff>827992</xdr:colOff>
      <xdr:row>9</xdr:row>
      <xdr:rowOff>616549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8264"/>
          <a:ext cx="827992" cy="360752"/>
        </a:xfrm>
        <a:prstGeom prst="rect">
          <a:avLst/>
        </a:prstGeom>
      </xdr:spPr>
    </xdr:pic>
    <xdr:clientData/>
  </xdr:twoCellAnchor>
  <xdr:twoCellAnchor editAs="oneCell">
    <xdr:from>
      <xdr:col>0</xdr:col>
      <xdr:colOff>52086</xdr:colOff>
      <xdr:row>6</xdr:row>
      <xdr:rowOff>128505</xdr:rowOff>
    </xdr:from>
    <xdr:to>
      <xdr:col>0</xdr:col>
      <xdr:colOff>859440</xdr:colOff>
      <xdr:row>6</xdr:row>
      <xdr:rowOff>735261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6" y="3134172"/>
          <a:ext cx="807354" cy="6067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149068</xdr:rowOff>
    </xdr:from>
    <xdr:to>
      <xdr:col>0</xdr:col>
      <xdr:colOff>845327</xdr:colOff>
      <xdr:row>8</xdr:row>
      <xdr:rowOff>506516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3401"/>
          <a:ext cx="845327" cy="357448"/>
        </a:xfrm>
        <a:prstGeom prst="rect">
          <a:avLst/>
        </a:prstGeom>
      </xdr:spPr>
    </xdr:pic>
    <xdr:clientData/>
  </xdr:twoCellAnchor>
  <xdr:twoCellAnchor editAs="oneCell">
    <xdr:from>
      <xdr:col>0</xdr:col>
      <xdr:colOff>55751</xdr:colOff>
      <xdr:row>5</xdr:row>
      <xdr:rowOff>202808</xdr:rowOff>
    </xdr:from>
    <xdr:to>
      <xdr:col>0</xdr:col>
      <xdr:colOff>801190</xdr:colOff>
      <xdr:row>5</xdr:row>
      <xdr:rowOff>698942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1" y="2327941"/>
          <a:ext cx="745439" cy="4961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21773</xdr:rowOff>
    </xdr:from>
    <xdr:to>
      <xdr:col>0</xdr:col>
      <xdr:colOff>625645</xdr:colOff>
      <xdr:row>0</xdr:row>
      <xdr:rowOff>340391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31619" y="21773"/>
          <a:ext cx="494026" cy="31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J88"/>
  <sheetViews>
    <sheetView topLeftCell="A73" zoomScale="140" zoomScaleNormal="140" workbookViewId="0">
      <selection activeCell="H88" sqref="H88"/>
    </sheetView>
  </sheetViews>
  <sheetFormatPr defaultRowHeight="14.4" x14ac:dyDescent="0.3"/>
  <cols>
    <col min="1" max="1" width="11.109375" style="5" customWidth="1"/>
    <col min="2" max="2" width="62.88671875" style="5" customWidth="1"/>
    <col min="3" max="3" width="14.33203125" style="5" bestFit="1" customWidth="1"/>
    <col min="4" max="4" width="7.44140625" style="5" bestFit="1" customWidth="1"/>
    <col min="5" max="5" width="6.88671875" style="5" bestFit="1" customWidth="1"/>
    <col min="6" max="6" width="9.109375" customWidth="1"/>
    <col min="8" max="8" width="11.44140625" bestFit="1" customWidth="1"/>
  </cols>
  <sheetData>
    <row r="1" spans="1:8" s="1" customFormat="1" ht="33.9" customHeight="1" x14ac:dyDescent="0.3">
      <c r="A1" s="4"/>
      <c r="B1" s="31" t="s">
        <v>204</v>
      </c>
      <c r="C1" s="343" t="s">
        <v>697</v>
      </c>
      <c r="D1" s="343"/>
      <c r="E1" s="343"/>
      <c r="F1" s="31" t="s">
        <v>1</v>
      </c>
      <c r="G1" s="31" t="s">
        <v>2</v>
      </c>
      <c r="H1" s="31" t="s">
        <v>3</v>
      </c>
    </row>
    <row r="2" spans="1:8" s="1" customFormat="1" ht="41.4" x14ac:dyDescent="0.3">
      <c r="A2" s="33" t="s">
        <v>4</v>
      </c>
      <c r="B2" s="34" t="s">
        <v>5</v>
      </c>
      <c r="C2" s="33" t="s">
        <v>6</v>
      </c>
      <c r="D2" s="33" t="s">
        <v>205</v>
      </c>
      <c r="E2" s="33" t="s">
        <v>7</v>
      </c>
      <c r="F2" s="98">
        <v>0</v>
      </c>
      <c r="G2" s="99"/>
      <c r="H2" s="100"/>
    </row>
    <row r="3" spans="1:8" s="1" customFormat="1" ht="6" customHeight="1" x14ac:dyDescent="0.3">
      <c r="A3" s="3"/>
      <c r="B3" s="4"/>
      <c r="C3" s="3"/>
      <c r="D3" s="3"/>
      <c r="E3" s="3"/>
      <c r="F3" s="3"/>
      <c r="G3" s="3"/>
      <c r="H3" s="3"/>
    </row>
    <row r="4" spans="1:8" s="1" customFormat="1" x14ac:dyDescent="0.3">
      <c r="A4" s="67"/>
      <c r="B4" s="61" t="s">
        <v>8</v>
      </c>
      <c r="C4" s="67"/>
      <c r="D4" s="67"/>
      <c r="E4" s="67"/>
      <c r="F4" s="68" t="s">
        <v>488</v>
      </c>
      <c r="G4" s="67"/>
      <c r="H4" s="67"/>
    </row>
    <row r="5" spans="1:8" s="1" customFormat="1" ht="19.95" customHeight="1" x14ac:dyDescent="0.3">
      <c r="A5" s="42"/>
      <c r="B5" s="38" t="s">
        <v>206</v>
      </c>
      <c r="C5" s="42"/>
      <c r="D5" s="42"/>
      <c r="E5" s="42"/>
    </row>
    <row r="6" spans="1:8" s="1" customFormat="1" x14ac:dyDescent="0.3">
      <c r="A6" s="106" t="s">
        <v>207</v>
      </c>
      <c r="B6" s="107" t="s">
        <v>554</v>
      </c>
      <c r="C6" s="108" t="s">
        <v>208</v>
      </c>
      <c r="D6" s="139">
        <v>528</v>
      </c>
      <c r="E6" s="140">
        <v>639</v>
      </c>
      <c r="F6" s="88">
        <f>(1-$F$2)*E6</f>
        <v>639</v>
      </c>
      <c r="G6" s="289"/>
      <c r="H6" s="77">
        <f>G6*F6</f>
        <v>0</v>
      </c>
    </row>
    <row r="7" spans="1:8" s="1" customFormat="1" x14ac:dyDescent="0.3">
      <c r="A7" s="111" t="s">
        <v>209</v>
      </c>
      <c r="B7" s="20" t="s">
        <v>557</v>
      </c>
      <c r="C7" s="21" t="s">
        <v>208</v>
      </c>
      <c r="D7" s="62">
        <v>528</v>
      </c>
      <c r="E7" s="63">
        <v>639</v>
      </c>
      <c r="F7" s="112">
        <f t="shared" ref="F7:F70" si="0">(1-$F$2)*E7</f>
        <v>639</v>
      </c>
      <c r="G7" s="290"/>
      <c r="H7" s="78">
        <f t="shared" ref="H7:H70" si="1">G7*F7</f>
        <v>0</v>
      </c>
    </row>
    <row r="8" spans="1:8" s="1" customFormat="1" x14ac:dyDescent="0.3">
      <c r="A8" s="111" t="s">
        <v>210</v>
      </c>
      <c r="B8" s="20" t="s">
        <v>560</v>
      </c>
      <c r="C8" s="21" t="s">
        <v>208</v>
      </c>
      <c r="D8" s="62">
        <v>531</v>
      </c>
      <c r="E8" s="63">
        <v>643</v>
      </c>
      <c r="F8" s="112">
        <f t="shared" si="0"/>
        <v>643</v>
      </c>
      <c r="G8" s="113"/>
      <c r="H8" s="78">
        <f t="shared" si="1"/>
        <v>0</v>
      </c>
    </row>
    <row r="9" spans="1:8" s="1" customFormat="1" x14ac:dyDescent="0.3">
      <c r="A9" s="111" t="s">
        <v>211</v>
      </c>
      <c r="B9" s="20" t="s">
        <v>561</v>
      </c>
      <c r="C9" s="21" t="s">
        <v>208</v>
      </c>
      <c r="D9" s="62">
        <v>531</v>
      </c>
      <c r="E9" s="63">
        <v>643</v>
      </c>
      <c r="F9" s="112">
        <f t="shared" si="0"/>
        <v>643</v>
      </c>
      <c r="G9" s="290"/>
      <c r="H9" s="78">
        <f t="shared" si="1"/>
        <v>0</v>
      </c>
    </row>
    <row r="10" spans="1:8" s="1" customFormat="1" x14ac:dyDescent="0.3">
      <c r="A10" s="111" t="s">
        <v>212</v>
      </c>
      <c r="B10" s="20" t="s">
        <v>555</v>
      </c>
      <c r="C10" s="21" t="s">
        <v>208</v>
      </c>
      <c r="D10" s="62">
        <v>528</v>
      </c>
      <c r="E10" s="63">
        <v>639</v>
      </c>
      <c r="F10" s="112">
        <f t="shared" si="0"/>
        <v>639</v>
      </c>
      <c r="G10" s="290"/>
      <c r="H10" s="78">
        <f t="shared" si="1"/>
        <v>0</v>
      </c>
    </row>
    <row r="11" spans="1:8" s="1" customFormat="1" x14ac:dyDescent="0.3">
      <c r="A11" s="111" t="s">
        <v>213</v>
      </c>
      <c r="B11" s="20" t="s">
        <v>558</v>
      </c>
      <c r="C11" s="21" t="s">
        <v>208</v>
      </c>
      <c r="D11" s="62">
        <v>528</v>
      </c>
      <c r="E11" s="63">
        <v>639</v>
      </c>
      <c r="F11" s="112">
        <f t="shared" si="0"/>
        <v>639</v>
      </c>
      <c r="G11" s="113"/>
      <c r="H11" s="78">
        <f t="shared" si="1"/>
        <v>0</v>
      </c>
    </row>
    <row r="12" spans="1:8" s="1" customFormat="1" x14ac:dyDescent="0.3">
      <c r="A12" s="111" t="s">
        <v>214</v>
      </c>
      <c r="B12" s="20" t="s">
        <v>556</v>
      </c>
      <c r="C12" s="21" t="s">
        <v>208</v>
      </c>
      <c r="D12" s="62">
        <v>535</v>
      </c>
      <c r="E12" s="63">
        <v>647</v>
      </c>
      <c r="F12" s="112">
        <f t="shared" si="0"/>
        <v>647</v>
      </c>
      <c r="G12" s="290"/>
      <c r="H12" s="78">
        <f t="shared" si="1"/>
        <v>0</v>
      </c>
    </row>
    <row r="13" spans="1:8" s="1" customFormat="1" x14ac:dyDescent="0.3">
      <c r="A13" s="111" t="s">
        <v>215</v>
      </c>
      <c r="B13" s="20" t="s">
        <v>559</v>
      </c>
      <c r="C13" s="21" t="s">
        <v>208</v>
      </c>
      <c r="D13" s="62">
        <v>535</v>
      </c>
      <c r="E13" s="63">
        <v>647</v>
      </c>
      <c r="F13" s="112">
        <f t="shared" si="0"/>
        <v>647</v>
      </c>
      <c r="G13" s="290"/>
      <c r="H13" s="78">
        <f t="shared" si="1"/>
        <v>0</v>
      </c>
    </row>
    <row r="14" spans="1:8" s="1" customFormat="1" x14ac:dyDescent="0.3">
      <c r="A14" s="111" t="s">
        <v>216</v>
      </c>
      <c r="B14" s="20" t="s">
        <v>562</v>
      </c>
      <c r="C14" s="21" t="s">
        <v>185</v>
      </c>
      <c r="D14" s="62">
        <v>590</v>
      </c>
      <c r="E14" s="63">
        <v>714</v>
      </c>
      <c r="F14" s="112">
        <f t="shared" si="0"/>
        <v>714</v>
      </c>
      <c r="G14" s="113"/>
      <c r="H14" s="78">
        <f t="shared" si="1"/>
        <v>0</v>
      </c>
    </row>
    <row r="15" spans="1:8" s="1" customFormat="1" x14ac:dyDescent="0.3">
      <c r="A15" s="111" t="s">
        <v>217</v>
      </c>
      <c r="B15" s="20" t="s">
        <v>565</v>
      </c>
      <c r="C15" s="21" t="s">
        <v>185</v>
      </c>
      <c r="D15" s="62">
        <v>400</v>
      </c>
      <c r="E15" s="63">
        <v>484</v>
      </c>
      <c r="F15" s="112">
        <f t="shared" si="0"/>
        <v>484</v>
      </c>
      <c r="G15" s="291"/>
      <c r="H15" s="78">
        <f t="shared" si="1"/>
        <v>0</v>
      </c>
    </row>
    <row r="16" spans="1:8" s="1" customFormat="1" x14ac:dyDescent="0.3">
      <c r="A16" s="111" t="s">
        <v>218</v>
      </c>
      <c r="B16" s="20" t="s">
        <v>563</v>
      </c>
      <c r="C16" s="21" t="s">
        <v>11</v>
      </c>
      <c r="D16" s="62">
        <v>546</v>
      </c>
      <c r="E16" s="63">
        <v>661</v>
      </c>
      <c r="F16" s="112">
        <f t="shared" si="0"/>
        <v>661</v>
      </c>
      <c r="G16" s="291"/>
      <c r="H16" s="78">
        <f t="shared" si="1"/>
        <v>0</v>
      </c>
    </row>
    <row r="17" spans="1:8" s="1" customFormat="1" x14ac:dyDescent="0.3">
      <c r="A17" s="111" t="s">
        <v>219</v>
      </c>
      <c r="B17" s="20" t="s">
        <v>566</v>
      </c>
      <c r="C17" s="21" t="s">
        <v>185</v>
      </c>
      <c r="D17" s="62">
        <v>648</v>
      </c>
      <c r="E17" s="63">
        <v>784</v>
      </c>
      <c r="F17" s="112">
        <f t="shared" si="0"/>
        <v>784</v>
      </c>
      <c r="G17" s="290"/>
      <c r="H17" s="78">
        <f t="shared" si="1"/>
        <v>0</v>
      </c>
    </row>
    <row r="18" spans="1:8" s="1" customFormat="1" x14ac:dyDescent="0.3">
      <c r="A18" s="114" t="s">
        <v>220</v>
      </c>
      <c r="B18" s="115" t="s">
        <v>567</v>
      </c>
      <c r="C18" s="116" t="s">
        <v>151</v>
      </c>
      <c r="D18" s="143">
        <v>473</v>
      </c>
      <c r="E18" s="144">
        <v>572</v>
      </c>
      <c r="F18" s="89">
        <f t="shared" si="0"/>
        <v>572</v>
      </c>
      <c r="G18" s="87"/>
      <c r="H18" s="79">
        <f t="shared" si="1"/>
        <v>0</v>
      </c>
    </row>
    <row r="19" spans="1:8" ht="19.95" customHeight="1" x14ac:dyDescent="0.3">
      <c r="A19" s="37"/>
      <c r="B19" s="38" t="s">
        <v>221</v>
      </c>
      <c r="C19" s="39"/>
      <c r="D19" s="64"/>
      <c r="E19" s="65"/>
      <c r="F19" s="66"/>
      <c r="G19" s="92"/>
      <c r="H19" s="69"/>
    </row>
    <row r="20" spans="1:8" x14ac:dyDescent="0.3">
      <c r="A20" s="106" t="s">
        <v>222</v>
      </c>
      <c r="B20" s="176" t="s">
        <v>570</v>
      </c>
      <c r="C20" s="108" t="s">
        <v>79</v>
      </c>
      <c r="D20" s="139">
        <v>692</v>
      </c>
      <c r="E20" s="140">
        <v>837</v>
      </c>
      <c r="F20" s="88">
        <f t="shared" si="0"/>
        <v>837</v>
      </c>
      <c r="G20" s="293"/>
      <c r="H20" s="77">
        <f t="shared" si="1"/>
        <v>0</v>
      </c>
    </row>
    <row r="21" spans="1:8" x14ac:dyDescent="0.3">
      <c r="A21" s="111" t="s">
        <v>223</v>
      </c>
      <c r="B21" s="60" t="s">
        <v>571</v>
      </c>
      <c r="C21" s="21" t="s">
        <v>79</v>
      </c>
      <c r="D21" s="62">
        <v>473</v>
      </c>
      <c r="E21" s="63">
        <v>572</v>
      </c>
      <c r="F21" s="112">
        <f t="shared" si="0"/>
        <v>572</v>
      </c>
      <c r="G21" s="294"/>
      <c r="H21" s="78">
        <f t="shared" si="1"/>
        <v>0</v>
      </c>
    </row>
    <row r="22" spans="1:8" x14ac:dyDescent="0.3">
      <c r="A22" s="111" t="s">
        <v>224</v>
      </c>
      <c r="B22" s="177" t="s">
        <v>572</v>
      </c>
      <c r="C22" s="21" t="s">
        <v>79</v>
      </c>
      <c r="D22" s="62">
        <v>655</v>
      </c>
      <c r="E22" s="63">
        <v>793</v>
      </c>
      <c r="F22" s="112">
        <f t="shared" si="0"/>
        <v>793</v>
      </c>
      <c r="G22" s="141"/>
      <c r="H22" s="78">
        <f t="shared" si="1"/>
        <v>0</v>
      </c>
    </row>
    <row r="23" spans="1:8" x14ac:dyDescent="0.3">
      <c r="A23" s="114" t="s">
        <v>225</v>
      </c>
      <c r="B23" s="178" t="s">
        <v>573</v>
      </c>
      <c r="C23" s="116" t="s">
        <v>79</v>
      </c>
      <c r="D23" s="143">
        <v>400</v>
      </c>
      <c r="E23" s="144">
        <v>484</v>
      </c>
      <c r="F23" s="89">
        <f t="shared" si="0"/>
        <v>484</v>
      </c>
      <c r="G23" s="295"/>
      <c r="H23" s="79">
        <f t="shared" si="1"/>
        <v>0</v>
      </c>
    </row>
    <row r="24" spans="1:8" ht="19.95" customHeight="1" x14ac:dyDescent="0.3">
      <c r="A24" s="37"/>
      <c r="B24" s="38" t="s">
        <v>226</v>
      </c>
      <c r="C24" s="39"/>
      <c r="D24" s="64"/>
      <c r="E24" s="65"/>
      <c r="F24" s="66"/>
      <c r="G24" s="92"/>
      <c r="H24" s="69"/>
    </row>
    <row r="25" spans="1:8" x14ac:dyDescent="0.3">
      <c r="A25" s="106" t="s">
        <v>227</v>
      </c>
      <c r="B25" s="107" t="s">
        <v>30</v>
      </c>
      <c r="C25" s="108" t="s">
        <v>228</v>
      </c>
      <c r="D25" s="139">
        <v>794</v>
      </c>
      <c r="E25" s="140">
        <v>961</v>
      </c>
      <c r="F25" s="88">
        <f t="shared" si="0"/>
        <v>961</v>
      </c>
      <c r="G25" s="93"/>
      <c r="H25" s="77">
        <f t="shared" si="1"/>
        <v>0</v>
      </c>
    </row>
    <row r="26" spans="1:8" x14ac:dyDescent="0.3">
      <c r="A26" s="111" t="s">
        <v>229</v>
      </c>
      <c r="B26" s="20" t="s">
        <v>657</v>
      </c>
      <c r="C26" s="21" t="s">
        <v>185</v>
      </c>
      <c r="D26" s="62">
        <v>713</v>
      </c>
      <c r="E26" s="63">
        <v>863</v>
      </c>
      <c r="F26" s="112">
        <f t="shared" si="0"/>
        <v>863</v>
      </c>
      <c r="G26" s="296"/>
      <c r="H26" s="78">
        <f t="shared" si="1"/>
        <v>0</v>
      </c>
    </row>
    <row r="27" spans="1:8" x14ac:dyDescent="0.3">
      <c r="A27" s="114" t="s">
        <v>230</v>
      </c>
      <c r="B27" s="115" t="s">
        <v>301</v>
      </c>
      <c r="C27" s="116" t="s">
        <v>185</v>
      </c>
      <c r="D27" s="143">
        <v>575</v>
      </c>
      <c r="E27" s="144">
        <v>696</v>
      </c>
      <c r="F27" s="89">
        <f t="shared" si="0"/>
        <v>696</v>
      </c>
      <c r="G27" s="297"/>
      <c r="H27" s="79">
        <f t="shared" si="1"/>
        <v>0</v>
      </c>
    </row>
    <row r="28" spans="1:8" ht="19.95" customHeight="1" x14ac:dyDescent="0.3">
      <c r="A28" s="37"/>
      <c r="B28" s="38" t="s">
        <v>231</v>
      </c>
      <c r="C28" s="39"/>
      <c r="D28" s="64"/>
      <c r="E28" s="65"/>
      <c r="F28" s="66"/>
      <c r="G28" s="92"/>
      <c r="H28" s="69"/>
    </row>
    <row r="29" spans="1:8" ht="14.4" customHeight="1" x14ac:dyDescent="0.3">
      <c r="A29" s="106" t="s">
        <v>232</v>
      </c>
      <c r="B29" s="107" t="s">
        <v>43</v>
      </c>
      <c r="C29" s="108" t="s">
        <v>228</v>
      </c>
      <c r="D29" s="139">
        <v>866</v>
      </c>
      <c r="E29" s="140">
        <v>1048</v>
      </c>
      <c r="F29" s="88">
        <f t="shared" si="0"/>
        <v>1048</v>
      </c>
      <c r="G29" s="93"/>
      <c r="H29" s="77">
        <f t="shared" si="1"/>
        <v>0</v>
      </c>
    </row>
    <row r="30" spans="1:8" x14ac:dyDescent="0.3">
      <c r="A30" s="111" t="s">
        <v>233</v>
      </c>
      <c r="B30" s="20" t="s">
        <v>658</v>
      </c>
      <c r="C30" s="21" t="s">
        <v>185</v>
      </c>
      <c r="D30" s="62">
        <v>735</v>
      </c>
      <c r="E30" s="63">
        <v>889</v>
      </c>
      <c r="F30" s="112">
        <f t="shared" si="0"/>
        <v>889</v>
      </c>
      <c r="G30" s="294"/>
      <c r="H30" s="78">
        <f t="shared" si="1"/>
        <v>0</v>
      </c>
    </row>
    <row r="31" spans="1:8" x14ac:dyDescent="0.3">
      <c r="A31" s="114" t="s">
        <v>234</v>
      </c>
      <c r="B31" s="115" t="s">
        <v>48</v>
      </c>
      <c r="C31" s="116" t="s">
        <v>185</v>
      </c>
      <c r="D31" s="143">
        <v>604</v>
      </c>
      <c r="E31" s="144">
        <v>731</v>
      </c>
      <c r="F31" s="89">
        <f t="shared" si="0"/>
        <v>731</v>
      </c>
      <c r="G31" s="94"/>
      <c r="H31" s="79">
        <f t="shared" si="1"/>
        <v>0</v>
      </c>
    </row>
    <row r="32" spans="1:8" ht="19.95" customHeight="1" x14ac:dyDescent="0.3">
      <c r="A32" s="37"/>
      <c r="B32" s="38" t="s">
        <v>235</v>
      </c>
      <c r="C32" s="39"/>
      <c r="D32" s="64"/>
      <c r="E32" s="65"/>
      <c r="F32" s="66"/>
      <c r="G32" s="92"/>
      <c r="H32" s="69"/>
    </row>
    <row r="33" spans="1:8" ht="14.4" customHeight="1" x14ac:dyDescent="0.3">
      <c r="A33" s="106" t="s">
        <v>236</v>
      </c>
      <c r="B33" s="107" t="s">
        <v>51</v>
      </c>
      <c r="C33" s="108" t="s">
        <v>228</v>
      </c>
      <c r="D33" s="139">
        <v>866</v>
      </c>
      <c r="E33" s="140">
        <v>1048</v>
      </c>
      <c r="F33" s="88">
        <f t="shared" si="0"/>
        <v>1048</v>
      </c>
      <c r="G33" s="293"/>
      <c r="H33" s="77">
        <f t="shared" si="1"/>
        <v>0</v>
      </c>
    </row>
    <row r="34" spans="1:8" x14ac:dyDescent="0.3">
      <c r="A34" s="111" t="s">
        <v>237</v>
      </c>
      <c r="B34" s="20" t="s">
        <v>659</v>
      </c>
      <c r="C34" s="21" t="s">
        <v>185</v>
      </c>
      <c r="D34" s="62">
        <v>779</v>
      </c>
      <c r="E34" s="63">
        <v>943</v>
      </c>
      <c r="F34" s="112">
        <f t="shared" si="0"/>
        <v>943</v>
      </c>
      <c r="G34" s="294"/>
      <c r="H34" s="78">
        <f t="shared" si="1"/>
        <v>0</v>
      </c>
    </row>
    <row r="35" spans="1:8" x14ac:dyDescent="0.3">
      <c r="A35" s="114" t="s">
        <v>238</v>
      </c>
      <c r="B35" s="115" t="s">
        <v>56</v>
      </c>
      <c r="C35" s="116" t="s">
        <v>185</v>
      </c>
      <c r="D35" s="143">
        <v>575</v>
      </c>
      <c r="E35" s="144">
        <v>696</v>
      </c>
      <c r="F35" s="89">
        <f t="shared" si="0"/>
        <v>696</v>
      </c>
      <c r="G35" s="94"/>
      <c r="H35" s="79">
        <f t="shared" si="1"/>
        <v>0</v>
      </c>
    </row>
    <row r="36" spans="1:8" ht="19.95" customHeight="1" x14ac:dyDescent="0.3">
      <c r="A36" s="37"/>
      <c r="B36" s="38" t="s">
        <v>239</v>
      </c>
      <c r="C36" s="39"/>
      <c r="D36" s="64"/>
      <c r="E36" s="65"/>
      <c r="F36" s="66"/>
      <c r="G36" s="92"/>
      <c r="H36" s="69"/>
    </row>
    <row r="37" spans="1:8" ht="14.4" customHeight="1" x14ac:dyDescent="0.3">
      <c r="A37" s="106" t="s">
        <v>240</v>
      </c>
      <c r="B37" s="107" t="s">
        <v>579</v>
      </c>
      <c r="C37" s="108" t="s">
        <v>228</v>
      </c>
      <c r="D37" s="139">
        <v>917</v>
      </c>
      <c r="E37" s="140">
        <v>1110</v>
      </c>
      <c r="F37" s="88">
        <f t="shared" si="0"/>
        <v>1110</v>
      </c>
      <c r="G37" s="93"/>
      <c r="H37" s="77">
        <f t="shared" si="1"/>
        <v>0</v>
      </c>
    </row>
    <row r="38" spans="1:8" x14ac:dyDescent="0.3">
      <c r="A38" s="111" t="s">
        <v>241</v>
      </c>
      <c r="B38" s="20" t="s">
        <v>660</v>
      </c>
      <c r="C38" s="21" t="s">
        <v>185</v>
      </c>
      <c r="D38" s="62">
        <v>808</v>
      </c>
      <c r="E38" s="63">
        <v>978</v>
      </c>
      <c r="F38" s="112">
        <f t="shared" si="0"/>
        <v>978</v>
      </c>
      <c r="G38" s="296"/>
      <c r="H38" s="78">
        <f t="shared" si="1"/>
        <v>0</v>
      </c>
    </row>
    <row r="39" spans="1:8" x14ac:dyDescent="0.3">
      <c r="A39" s="114" t="s">
        <v>242</v>
      </c>
      <c r="B39" s="115" t="s">
        <v>582</v>
      </c>
      <c r="C39" s="116" t="s">
        <v>185</v>
      </c>
      <c r="D39" s="143">
        <v>604</v>
      </c>
      <c r="E39" s="144">
        <v>731</v>
      </c>
      <c r="F39" s="89">
        <f t="shared" si="0"/>
        <v>731</v>
      </c>
      <c r="G39" s="297"/>
      <c r="H39" s="79">
        <f t="shared" si="1"/>
        <v>0</v>
      </c>
    </row>
    <row r="40" spans="1:8" ht="19.95" customHeight="1" x14ac:dyDescent="0.3">
      <c r="A40" s="37"/>
      <c r="B40" s="38" t="s">
        <v>243</v>
      </c>
      <c r="C40" s="39"/>
      <c r="D40" s="64"/>
      <c r="E40" s="65"/>
      <c r="F40" s="66"/>
      <c r="G40" s="92"/>
      <c r="H40" s="69"/>
    </row>
    <row r="41" spans="1:8" ht="15" customHeight="1" x14ac:dyDescent="0.3">
      <c r="A41" s="106" t="s">
        <v>244</v>
      </c>
      <c r="B41" s="107" t="s">
        <v>609</v>
      </c>
      <c r="C41" s="108" t="s">
        <v>245</v>
      </c>
      <c r="D41" s="139">
        <v>692</v>
      </c>
      <c r="E41" s="140">
        <v>837</v>
      </c>
      <c r="F41" s="88">
        <f t="shared" si="0"/>
        <v>837</v>
      </c>
      <c r="G41" s="293"/>
      <c r="H41" s="77">
        <f t="shared" si="1"/>
        <v>0</v>
      </c>
    </row>
    <row r="42" spans="1:8" x14ac:dyDescent="0.3">
      <c r="A42" s="111" t="s">
        <v>246</v>
      </c>
      <c r="B42" s="20" t="s">
        <v>612</v>
      </c>
      <c r="C42" s="21" t="s">
        <v>245</v>
      </c>
      <c r="D42" s="62">
        <v>692</v>
      </c>
      <c r="E42" s="63">
        <v>837</v>
      </c>
      <c r="F42" s="112">
        <f t="shared" si="0"/>
        <v>837</v>
      </c>
      <c r="G42" s="141"/>
      <c r="H42" s="78">
        <f t="shared" si="1"/>
        <v>0</v>
      </c>
    </row>
    <row r="43" spans="1:8" x14ac:dyDescent="0.3">
      <c r="A43" s="111" t="s">
        <v>247</v>
      </c>
      <c r="B43" s="20" t="s">
        <v>585</v>
      </c>
      <c r="C43" s="21" t="s">
        <v>185</v>
      </c>
      <c r="D43" s="62">
        <v>692</v>
      </c>
      <c r="E43" s="63">
        <v>837</v>
      </c>
      <c r="F43" s="112">
        <f t="shared" si="0"/>
        <v>837</v>
      </c>
      <c r="G43" s="294"/>
      <c r="H43" s="78">
        <f t="shared" si="1"/>
        <v>0</v>
      </c>
    </row>
    <row r="44" spans="1:8" x14ac:dyDescent="0.3">
      <c r="A44" s="111" t="s">
        <v>66</v>
      </c>
      <c r="B44" s="20" t="s">
        <v>302</v>
      </c>
      <c r="C44" s="21" t="s">
        <v>68</v>
      </c>
      <c r="D44" s="62">
        <v>583</v>
      </c>
      <c r="E44" s="63">
        <v>705</v>
      </c>
      <c r="F44" s="112">
        <f t="shared" si="0"/>
        <v>705</v>
      </c>
      <c r="G44" s="294"/>
      <c r="H44" s="78">
        <f t="shared" si="1"/>
        <v>0</v>
      </c>
    </row>
    <row r="45" spans="1:8" x14ac:dyDescent="0.3">
      <c r="A45" s="111" t="s">
        <v>248</v>
      </c>
      <c r="B45" s="20" t="s">
        <v>303</v>
      </c>
      <c r="C45" s="21" t="s">
        <v>185</v>
      </c>
      <c r="D45" s="62">
        <v>801</v>
      </c>
      <c r="E45" s="63">
        <v>969</v>
      </c>
      <c r="F45" s="112">
        <f t="shared" si="0"/>
        <v>969</v>
      </c>
      <c r="G45" s="141"/>
      <c r="H45" s="78">
        <f t="shared" si="1"/>
        <v>0</v>
      </c>
    </row>
    <row r="46" spans="1:8" x14ac:dyDescent="0.3">
      <c r="A46" s="114" t="s">
        <v>249</v>
      </c>
      <c r="B46" s="115" t="s">
        <v>304</v>
      </c>
      <c r="C46" s="116" t="s">
        <v>185</v>
      </c>
      <c r="D46" s="143">
        <v>655</v>
      </c>
      <c r="E46" s="144">
        <v>793</v>
      </c>
      <c r="F46" s="89">
        <f t="shared" si="0"/>
        <v>793</v>
      </c>
      <c r="G46" s="297"/>
      <c r="H46" s="79">
        <f t="shared" si="1"/>
        <v>0</v>
      </c>
    </row>
    <row r="47" spans="1:8" ht="19.95" customHeight="1" x14ac:dyDescent="0.3">
      <c r="A47" s="37"/>
      <c r="B47" s="38" t="s">
        <v>250</v>
      </c>
      <c r="C47" s="39"/>
      <c r="D47" s="64"/>
      <c r="E47" s="65"/>
      <c r="F47" s="66"/>
      <c r="G47" s="92"/>
      <c r="H47" s="69"/>
    </row>
    <row r="48" spans="1:8" ht="13.95" customHeight="1" x14ac:dyDescent="0.3">
      <c r="A48" s="131" t="s">
        <v>251</v>
      </c>
      <c r="B48" s="154" t="s">
        <v>493</v>
      </c>
      <c r="C48" s="108" t="s">
        <v>228</v>
      </c>
      <c r="D48" s="139">
        <v>1420</v>
      </c>
      <c r="E48" s="140">
        <v>1718</v>
      </c>
      <c r="F48" s="88">
        <f t="shared" si="0"/>
        <v>1718</v>
      </c>
      <c r="G48" s="293"/>
      <c r="H48" s="77">
        <f t="shared" si="1"/>
        <v>0</v>
      </c>
    </row>
    <row r="49" spans="1:8" ht="14.4" customHeight="1" x14ac:dyDescent="0.3">
      <c r="A49" s="132" t="s">
        <v>252</v>
      </c>
      <c r="B49" s="30" t="s">
        <v>490</v>
      </c>
      <c r="C49" s="21" t="s">
        <v>185</v>
      </c>
      <c r="D49" s="62">
        <v>1014</v>
      </c>
      <c r="E49" s="63">
        <v>1227</v>
      </c>
      <c r="F49" s="112">
        <f t="shared" si="0"/>
        <v>1227</v>
      </c>
      <c r="G49" s="141"/>
      <c r="H49" s="78">
        <f t="shared" si="1"/>
        <v>0</v>
      </c>
    </row>
    <row r="50" spans="1:8" ht="15" x14ac:dyDescent="0.3">
      <c r="A50" s="133" t="s">
        <v>253</v>
      </c>
      <c r="B50" s="155" t="s">
        <v>491</v>
      </c>
      <c r="C50" s="116" t="s">
        <v>254</v>
      </c>
      <c r="D50" s="143">
        <v>1758</v>
      </c>
      <c r="E50" s="144">
        <v>2127</v>
      </c>
      <c r="F50" s="89">
        <f t="shared" si="0"/>
        <v>2127</v>
      </c>
      <c r="G50" s="297"/>
      <c r="H50" s="79">
        <f t="shared" si="1"/>
        <v>0</v>
      </c>
    </row>
    <row r="51" spans="1:8" ht="19.95" customHeight="1" x14ac:dyDescent="0.3">
      <c r="A51" s="37"/>
      <c r="B51" s="38" t="s">
        <v>255</v>
      </c>
      <c r="C51" s="39"/>
      <c r="D51" s="64"/>
      <c r="E51" s="65"/>
      <c r="F51" s="66"/>
      <c r="G51" s="92"/>
      <c r="H51" s="69"/>
    </row>
    <row r="52" spans="1:8" x14ac:dyDescent="0.3">
      <c r="A52" s="150" t="s">
        <v>256</v>
      </c>
      <c r="B52" s="151" t="s">
        <v>305</v>
      </c>
      <c r="C52" s="107" t="s">
        <v>257</v>
      </c>
      <c r="D52" s="139">
        <v>801</v>
      </c>
      <c r="E52" s="140">
        <v>969</v>
      </c>
      <c r="F52" s="88">
        <f t="shared" si="0"/>
        <v>969</v>
      </c>
      <c r="G52" s="93"/>
      <c r="H52" s="77">
        <f t="shared" si="1"/>
        <v>0</v>
      </c>
    </row>
    <row r="53" spans="1:8" x14ac:dyDescent="0.3">
      <c r="A53" s="152" t="s">
        <v>258</v>
      </c>
      <c r="B53" s="20" t="s">
        <v>306</v>
      </c>
      <c r="C53" s="20" t="s">
        <v>257</v>
      </c>
      <c r="D53" s="62">
        <v>801</v>
      </c>
      <c r="E53" s="63">
        <v>969</v>
      </c>
      <c r="F53" s="112">
        <f t="shared" si="0"/>
        <v>969</v>
      </c>
      <c r="G53" s="296"/>
      <c r="H53" s="78">
        <f t="shared" si="1"/>
        <v>0</v>
      </c>
    </row>
    <row r="54" spans="1:8" x14ac:dyDescent="0.3">
      <c r="A54" s="152" t="s">
        <v>259</v>
      </c>
      <c r="B54" s="20" t="s">
        <v>307</v>
      </c>
      <c r="C54" s="20" t="s">
        <v>260</v>
      </c>
      <c r="D54" s="62">
        <v>1674</v>
      </c>
      <c r="E54" s="63">
        <v>2026</v>
      </c>
      <c r="F54" s="112">
        <f t="shared" si="0"/>
        <v>2026</v>
      </c>
      <c r="G54" s="294"/>
      <c r="H54" s="78">
        <f t="shared" si="1"/>
        <v>0</v>
      </c>
    </row>
    <row r="55" spans="1:8" ht="14.4" customHeight="1" x14ac:dyDescent="0.3">
      <c r="A55" s="152" t="s">
        <v>261</v>
      </c>
      <c r="B55" s="24" t="s">
        <v>308</v>
      </c>
      <c r="C55" s="20" t="s">
        <v>262</v>
      </c>
      <c r="D55" s="62">
        <v>1674</v>
      </c>
      <c r="E55" s="63">
        <v>2026</v>
      </c>
      <c r="F55" s="112">
        <f t="shared" si="0"/>
        <v>2026</v>
      </c>
      <c r="G55" s="141"/>
      <c r="H55" s="78">
        <f t="shared" si="1"/>
        <v>0</v>
      </c>
    </row>
    <row r="56" spans="1:8" ht="14.4" customHeight="1" x14ac:dyDescent="0.3">
      <c r="A56" s="152" t="s">
        <v>263</v>
      </c>
      <c r="B56" s="20" t="s">
        <v>309</v>
      </c>
      <c r="C56" s="20" t="s">
        <v>262</v>
      </c>
      <c r="D56" s="62">
        <v>1674</v>
      </c>
      <c r="E56" s="63">
        <v>2026</v>
      </c>
      <c r="F56" s="112">
        <f t="shared" si="0"/>
        <v>2026</v>
      </c>
      <c r="G56" s="296"/>
      <c r="H56" s="78">
        <f t="shared" si="1"/>
        <v>0</v>
      </c>
    </row>
    <row r="57" spans="1:8" x14ac:dyDescent="0.3">
      <c r="A57" s="152" t="s">
        <v>264</v>
      </c>
      <c r="B57" s="20" t="s">
        <v>310</v>
      </c>
      <c r="C57" s="20" t="s">
        <v>260</v>
      </c>
      <c r="D57" s="62">
        <v>1674</v>
      </c>
      <c r="E57" s="63">
        <v>2026</v>
      </c>
      <c r="F57" s="112">
        <f t="shared" si="0"/>
        <v>2026</v>
      </c>
      <c r="G57" s="294"/>
      <c r="H57" s="78">
        <f t="shared" si="1"/>
        <v>0</v>
      </c>
    </row>
    <row r="58" spans="1:8" x14ac:dyDescent="0.3">
      <c r="A58" s="152" t="s">
        <v>265</v>
      </c>
      <c r="B58" s="20" t="s">
        <v>311</v>
      </c>
      <c r="C58" s="20" t="s">
        <v>185</v>
      </c>
      <c r="D58" s="62">
        <v>743</v>
      </c>
      <c r="E58" s="63">
        <v>899</v>
      </c>
      <c r="F58" s="112">
        <f t="shared" si="0"/>
        <v>899</v>
      </c>
      <c r="G58" s="294"/>
      <c r="H58" s="78">
        <f t="shared" si="1"/>
        <v>0</v>
      </c>
    </row>
    <row r="59" spans="1:8" x14ac:dyDescent="0.3">
      <c r="A59" s="152" t="s">
        <v>266</v>
      </c>
      <c r="B59" s="20" t="s">
        <v>312</v>
      </c>
      <c r="C59" s="20" t="s">
        <v>185</v>
      </c>
      <c r="D59" s="62">
        <v>1077</v>
      </c>
      <c r="E59" s="63">
        <v>1303</v>
      </c>
      <c r="F59" s="112">
        <f t="shared" si="0"/>
        <v>1303</v>
      </c>
      <c r="G59" s="141"/>
      <c r="H59" s="78">
        <f t="shared" si="1"/>
        <v>0</v>
      </c>
    </row>
    <row r="60" spans="1:8" x14ac:dyDescent="0.3">
      <c r="A60" s="153" t="s">
        <v>267</v>
      </c>
      <c r="B60" s="115" t="s">
        <v>313</v>
      </c>
      <c r="C60" s="115" t="s">
        <v>185</v>
      </c>
      <c r="D60" s="143">
        <v>735</v>
      </c>
      <c r="E60" s="144">
        <v>889</v>
      </c>
      <c r="F60" s="89">
        <f t="shared" si="0"/>
        <v>889</v>
      </c>
      <c r="G60" s="298"/>
      <c r="H60" s="79">
        <f t="shared" si="1"/>
        <v>0</v>
      </c>
    </row>
    <row r="61" spans="1:8" ht="19.95" customHeight="1" x14ac:dyDescent="0.3">
      <c r="A61" s="37"/>
      <c r="B61" s="38" t="s">
        <v>104</v>
      </c>
      <c r="C61" s="39"/>
      <c r="D61" s="64"/>
      <c r="E61" s="65"/>
      <c r="F61" s="66"/>
      <c r="G61" s="92"/>
      <c r="H61" s="69"/>
    </row>
    <row r="62" spans="1:8" ht="14.4" customHeight="1" x14ac:dyDescent="0.3">
      <c r="A62" s="106" t="s">
        <v>268</v>
      </c>
      <c r="B62" s="107" t="s">
        <v>492</v>
      </c>
      <c r="C62" s="108" t="s">
        <v>228</v>
      </c>
      <c r="D62" s="139">
        <v>2693</v>
      </c>
      <c r="E62" s="140">
        <v>3259</v>
      </c>
      <c r="F62" s="88">
        <f t="shared" si="0"/>
        <v>3259</v>
      </c>
      <c r="G62" s="293"/>
      <c r="H62" s="77">
        <f t="shared" si="1"/>
        <v>0</v>
      </c>
    </row>
    <row r="63" spans="1:8" x14ac:dyDescent="0.3">
      <c r="A63" s="111" t="s">
        <v>269</v>
      </c>
      <c r="B63" s="20" t="s">
        <v>314</v>
      </c>
      <c r="C63" s="21" t="s">
        <v>185</v>
      </c>
      <c r="D63" s="62">
        <v>983</v>
      </c>
      <c r="E63" s="63">
        <v>1189</v>
      </c>
      <c r="F63" s="112">
        <f t="shared" si="0"/>
        <v>1189</v>
      </c>
      <c r="G63" s="141"/>
      <c r="H63" s="78">
        <f t="shared" si="1"/>
        <v>0</v>
      </c>
    </row>
    <row r="64" spans="1:8" x14ac:dyDescent="0.3">
      <c r="A64" s="114" t="s">
        <v>270</v>
      </c>
      <c r="B64" s="115" t="s">
        <v>315</v>
      </c>
      <c r="C64" s="116" t="s">
        <v>271</v>
      </c>
      <c r="D64" s="143">
        <v>1893</v>
      </c>
      <c r="E64" s="144">
        <v>2291</v>
      </c>
      <c r="F64" s="89">
        <f t="shared" si="0"/>
        <v>2291</v>
      </c>
      <c r="G64" s="297"/>
      <c r="H64" s="79">
        <f t="shared" si="1"/>
        <v>0</v>
      </c>
    </row>
    <row r="65" spans="1:10" ht="19.95" customHeight="1" x14ac:dyDescent="0.3">
      <c r="A65" s="37"/>
      <c r="B65" s="38" t="s">
        <v>272</v>
      </c>
      <c r="C65" s="39"/>
      <c r="D65" s="64"/>
      <c r="E65" s="65"/>
      <c r="F65" s="66"/>
      <c r="G65" s="92"/>
      <c r="H65" s="69"/>
    </row>
    <row r="66" spans="1:10" ht="39.75" customHeight="1" x14ac:dyDescent="0.3">
      <c r="A66" s="145" t="s">
        <v>273</v>
      </c>
      <c r="B66" s="149" t="s">
        <v>494</v>
      </c>
      <c r="C66" s="146" t="s">
        <v>274</v>
      </c>
      <c r="D66" s="147">
        <v>3080</v>
      </c>
      <c r="E66" s="148">
        <v>3727</v>
      </c>
      <c r="F66" s="90">
        <f>E66</f>
        <v>3727</v>
      </c>
      <c r="G66" s="95"/>
      <c r="H66" s="91">
        <f t="shared" si="1"/>
        <v>0</v>
      </c>
    </row>
    <row r="67" spans="1:10" ht="19.95" customHeight="1" x14ac:dyDescent="0.3">
      <c r="A67" s="39"/>
      <c r="B67" s="38" t="s">
        <v>275</v>
      </c>
      <c r="C67" s="39"/>
      <c r="D67" s="64"/>
      <c r="E67" s="65"/>
      <c r="F67" s="66"/>
      <c r="G67" s="92"/>
      <c r="H67" s="69"/>
      <c r="J67" s="2"/>
    </row>
    <row r="68" spans="1:10" ht="41.4" x14ac:dyDescent="0.3">
      <c r="A68" s="145" t="s">
        <v>276</v>
      </c>
      <c r="B68" s="149" t="s">
        <v>495</v>
      </c>
      <c r="C68" s="146" t="s">
        <v>277</v>
      </c>
      <c r="D68" s="147">
        <v>3360</v>
      </c>
      <c r="E68" s="148">
        <v>4066</v>
      </c>
      <c r="F68" s="90">
        <f>E68</f>
        <v>4066</v>
      </c>
      <c r="G68" s="95"/>
      <c r="H68" s="91">
        <f t="shared" si="1"/>
        <v>0</v>
      </c>
    </row>
    <row r="69" spans="1:10" ht="19.95" customHeight="1" x14ac:dyDescent="0.3">
      <c r="A69" s="39"/>
      <c r="B69" s="38" t="s">
        <v>278</v>
      </c>
      <c r="C69" s="39"/>
      <c r="D69" s="64"/>
      <c r="E69" s="65"/>
      <c r="F69" s="66"/>
      <c r="G69" s="92"/>
      <c r="H69" s="69"/>
    </row>
    <row r="70" spans="1:10" ht="41.4" x14ac:dyDescent="0.3">
      <c r="A70" s="145" t="s">
        <v>279</v>
      </c>
      <c r="B70" s="146" t="s">
        <v>496</v>
      </c>
      <c r="C70" s="146" t="s">
        <v>280</v>
      </c>
      <c r="D70" s="147">
        <v>2257</v>
      </c>
      <c r="E70" s="148">
        <v>2731</v>
      </c>
      <c r="F70" s="90">
        <f t="shared" si="0"/>
        <v>2731</v>
      </c>
      <c r="G70" s="95"/>
      <c r="H70" s="91">
        <f t="shared" si="1"/>
        <v>0</v>
      </c>
    </row>
    <row r="71" spans="1:10" x14ac:dyDescent="0.3">
      <c r="A71" s="43"/>
      <c r="B71" s="44"/>
      <c r="C71" s="44"/>
      <c r="D71" s="45"/>
      <c r="E71" s="46"/>
      <c r="F71" s="66"/>
      <c r="G71" s="92"/>
      <c r="H71" s="69"/>
    </row>
    <row r="72" spans="1:10" ht="19.95" customHeight="1" x14ac:dyDescent="0.3">
      <c r="A72" s="67"/>
      <c r="B72" s="61" t="s">
        <v>281</v>
      </c>
      <c r="C72" s="67"/>
      <c r="D72" s="67"/>
      <c r="E72" s="67"/>
      <c r="F72" s="73"/>
      <c r="G72" s="70"/>
      <c r="H72" s="67"/>
    </row>
    <row r="73" spans="1:10" ht="19.95" customHeight="1" x14ac:dyDescent="0.3">
      <c r="A73" s="37"/>
      <c r="B73" s="38" t="s">
        <v>282</v>
      </c>
      <c r="C73" s="39"/>
      <c r="D73" s="40"/>
      <c r="E73" s="41"/>
      <c r="F73" s="66"/>
      <c r="G73" s="92"/>
      <c r="H73" s="69"/>
    </row>
    <row r="74" spans="1:10" ht="14.4" customHeight="1" x14ac:dyDescent="0.3">
      <c r="A74" s="106" t="s">
        <v>283</v>
      </c>
      <c r="B74" s="107" t="s">
        <v>316</v>
      </c>
      <c r="C74" s="108" t="s">
        <v>284</v>
      </c>
      <c r="D74" s="139">
        <v>2075</v>
      </c>
      <c r="E74" s="140">
        <v>2511</v>
      </c>
      <c r="F74" s="88">
        <f t="shared" ref="F74:F86" si="2">(1-$F$2)*E74</f>
        <v>2511</v>
      </c>
      <c r="G74" s="293"/>
      <c r="H74" s="77">
        <f t="shared" ref="H74:H86" si="3">G74*F74</f>
        <v>0</v>
      </c>
    </row>
    <row r="75" spans="1:10" ht="27.6" x14ac:dyDescent="0.3">
      <c r="A75" s="111" t="s">
        <v>285</v>
      </c>
      <c r="B75" s="20" t="s">
        <v>317</v>
      </c>
      <c r="C75" s="21" t="s">
        <v>11</v>
      </c>
      <c r="D75" s="62">
        <v>1019</v>
      </c>
      <c r="E75" s="63">
        <v>1233</v>
      </c>
      <c r="F75" s="112">
        <f t="shared" si="2"/>
        <v>1233</v>
      </c>
      <c r="G75" s="141"/>
      <c r="H75" s="78">
        <f t="shared" si="3"/>
        <v>0</v>
      </c>
    </row>
    <row r="76" spans="1:10" ht="14.4" customHeight="1" x14ac:dyDescent="0.3">
      <c r="A76" s="111" t="s">
        <v>286</v>
      </c>
      <c r="B76" s="20" t="s">
        <v>318</v>
      </c>
      <c r="C76" s="21" t="s">
        <v>25</v>
      </c>
      <c r="D76" s="62">
        <v>641</v>
      </c>
      <c r="E76" s="63">
        <v>776</v>
      </c>
      <c r="F76" s="112">
        <f t="shared" si="2"/>
        <v>776</v>
      </c>
      <c r="G76" s="296"/>
      <c r="H76" s="78">
        <f t="shared" si="3"/>
        <v>0</v>
      </c>
    </row>
    <row r="77" spans="1:10" ht="14.4" customHeight="1" x14ac:dyDescent="0.3">
      <c r="A77" s="111" t="s">
        <v>287</v>
      </c>
      <c r="B77" s="20" t="s">
        <v>319</v>
      </c>
      <c r="C77" s="21" t="s">
        <v>25</v>
      </c>
      <c r="D77" s="62">
        <v>641</v>
      </c>
      <c r="E77" s="63">
        <v>776</v>
      </c>
      <c r="F77" s="112">
        <f t="shared" si="2"/>
        <v>776</v>
      </c>
      <c r="G77" s="294"/>
      <c r="H77" s="78">
        <f t="shared" si="3"/>
        <v>0</v>
      </c>
    </row>
    <row r="78" spans="1:10" ht="14.4" customHeight="1" x14ac:dyDescent="0.3">
      <c r="A78" s="111" t="s">
        <v>288</v>
      </c>
      <c r="B78" s="24" t="s">
        <v>497</v>
      </c>
      <c r="C78" s="21" t="s">
        <v>25</v>
      </c>
      <c r="D78" s="62">
        <v>641</v>
      </c>
      <c r="E78" s="63">
        <v>776</v>
      </c>
      <c r="F78" s="112">
        <f t="shared" si="2"/>
        <v>776</v>
      </c>
      <c r="G78" s="141"/>
      <c r="H78" s="78">
        <f t="shared" si="3"/>
        <v>0</v>
      </c>
    </row>
    <row r="79" spans="1:10" ht="14.4" customHeight="1" x14ac:dyDescent="0.3">
      <c r="A79" s="111" t="s">
        <v>289</v>
      </c>
      <c r="B79" s="20" t="s">
        <v>320</v>
      </c>
      <c r="C79" s="21" t="s">
        <v>284</v>
      </c>
      <c r="D79" s="62">
        <v>1820</v>
      </c>
      <c r="E79" s="63">
        <v>2202</v>
      </c>
      <c r="F79" s="112">
        <f t="shared" si="2"/>
        <v>2202</v>
      </c>
      <c r="G79" s="294"/>
      <c r="H79" s="78">
        <f t="shared" si="3"/>
        <v>0</v>
      </c>
    </row>
    <row r="80" spans="1:10" ht="14.4" customHeight="1" x14ac:dyDescent="0.3">
      <c r="A80" s="111" t="s">
        <v>290</v>
      </c>
      <c r="B80" s="24" t="s">
        <v>321</v>
      </c>
      <c r="C80" s="21" t="s">
        <v>284</v>
      </c>
      <c r="D80" s="62">
        <v>2038</v>
      </c>
      <c r="E80" s="63">
        <v>2466</v>
      </c>
      <c r="F80" s="112">
        <f t="shared" si="2"/>
        <v>2466</v>
      </c>
      <c r="G80" s="141"/>
      <c r="H80" s="78">
        <f t="shared" si="3"/>
        <v>0</v>
      </c>
    </row>
    <row r="81" spans="1:8" ht="27.6" x14ac:dyDescent="0.3">
      <c r="A81" s="111" t="s">
        <v>291</v>
      </c>
      <c r="B81" s="20" t="s">
        <v>322</v>
      </c>
      <c r="C81" s="21" t="s">
        <v>284</v>
      </c>
      <c r="D81" s="62">
        <v>2184</v>
      </c>
      <c r="E81" s="63">
        <v>2643</v>
      </c>
      <c r="F81" s="112">
        <f t="shared" si="2"/>
        <v>2643</v>
      </c>
      <c r="G81" s="294"/>
      <c r="H81" s="78">
        <f t="shared" si="3"/>
        <v>0</v>
      </c>
    </row>
    <row r="82" spans="1:8" ht="14.4" customHeight="1" x14ac:dyDescent="0.3">
      <c r="A82" s="142" t="s">
        <v>292</v>
      </c>
      <c r="B82" s="23" t="s">
        <v>498</v>
      </c>
      <c r="C82" s="21" t="s">
        <v>293</v>
      </c>
      <c r="D82" s="62">
        <v>1372</v>
      </c>
      <c r="E82" s="63">
        <v>1660</v>
      </c>
      <c r="F82" s="112">
        <f>E82</f>
        <v>1660</v>
      </c>
      <c r="G82" s="141"/>
      <c r="H82" s="78">
        <f t="shared" si="3"/>
        <v>0</v>
      </c>
    </row>
    <row r="83" spans="1:8" ht="14.4" customHeight="1" x14ac:dyDescent="0.3">
      <c r="A83" s="111" t="s">
        <v>294</v>
      </c>
      <c r="B83" s="20" t="s">
        <v>323</v>
      </c>
      <c r="C83" s="21" t="s">
        <v>208</v>
      </c>
      <c r="D83" s="62">
        <v>1128</v>
      </c>
      <c r="E83" s="63">
        <v>1365</v>
      </c>
      <c r="F83" s="112">
        <f t="shared" si="2"/>
        <v>1365</v>
      </c>
      <c r="G83" s="296"/>
      <c r="H83" s="78">
        <f t="shared" si="3"/>
        <v>0</v>
      </c>
    </row>
    <row r="84" spans="1:8" ht="14.4" customHeight="1" x14ac:dyDescent="0.3">
      <c r="A84" s="111" t="s">
        <v>295</v>
      </c>
      <c r="B84" s="20" t="s">
        <v>324</v>
      </c>
      <c r="C84" s="21" t="s">
        <v>284</v>
      </c>
      <c r="D84" s="62">
        <v>1820</v>
      </c>
      <c r="E84" s="63">
        <v>2202</v>
      </c>
      <c r="F84" s="112">
        <f t="shared" si="2"/>
        <v>2202</v>
      </c>
      <c r="G84" s="296"/>
      <c r="H84" s="78">
        <f t="shared" si="3"/>
        <v>0</v>
      </c>
    </row>
    <row r="85" spans="1:8" ht="14.4" customHeight="1" x14ac:dyDescent="0.3">
      <c r="A85" s="111" t="s">
        <v>296</v>
      </c>
      <c r="B85" s="24" t="s">
        <v>499</v>
      </c>
      <c r="C85" s="21" t="s">
        <v>297</v>
      </c>
      <c r="D85" s="62">
        <v>1638</v>
      </c>
      <c r="E85" s="63">
        <v>1982</v>
      </c>
      <c r="F85" s="112">
        <f t="shared" si="2"/>
        <v>1982</v>
      </c>
      <c r="G85" s="294"/>
      <c r="H85" s="78">
        <f t="shared" si="3"/>
        <v>0</v>
      </c>
    </row>
    <row r="86" spans="1:8" ht="14.4" customHeight="1" x14ac:dyDescent="0.3">
      <c r="A86" s="114" t="s">
        <v>298</v>
      </c>
      <c r="B86" s="115" t="s">
        <v>299</v>
      </c>
      <c r="C86" s="116" t="s">
        <v>300</v>
      </c>
      <c r="D86" s="143">
        <v>25</v>
      </c>
      <c r="E86" s="144">
        <v>30</v>
      </c>
      <c r="F86" s="89">
        <f t="shared" si="2"/>
        <v>30</v>
      </c>
      <c r="G86" s="94"/>
      <c r="H86" s="79">
        <f t="shared" si="3"/>
        <v>0</v>
      </c>
    </row>
    <row r="87" spans="1:8" s="6" customFormat="1" x14ac:dyDescent="0.3">
      <c r="A87" s="344" t="s">
        <v>201</v>
      </c>
      <c r="B87" s="344"/>
      <c r="C87" s="344"/>
      <c r="D87" s="344"/>
      <c r="E87" s="344"/>
      <c r="F87" s="104"/>
      <c r="G87" s="105" t="s">
        <v>202</v>
      </c>
      <c r="H87" s="138">
        <f>SUM(H6:H86)/1.21</f>
        <v>0</v>
      </c>
    </row>
    <row r="88" spans="1:8" x14ac:dyDescent="0.3">
      <c r="F88" s="80"/>
      <c r="G88" s="81" t="s">
        <v>203</v>
      </c>
      <c r="H88" s="101">
        <f>H87*1.21</f>
        <v>0</v>
      </c>
    </row>
  </sheetData>
  <mergeCells count="2">
    <mergeCell ref="C1:E1"/>
    <mergeCell ref="A87:E87"/>
  </mergeCells>
  <pageMargins left="0.7" right="0.7" top="0.75" bottom="0.75" header="0.3" footer="0.3"/>
  <pageSetup paperSize="9" orientation="portrait" horizontalDpi="4294967293" verticalDpi="4294967293" r:id="rId1"/>
  <ignoredErrors>
    <ignoredError sqref="F8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J126"/>
  <sheetViews>
    <sheetView topLeftCell="A106" zoomScale="120" zoomScaleNormal="120" workbookViewId="0">
      <selection activeCell="H119" sqref="H119"/>
    </sheetView>
  </sheetViews>
  <sheetFormatPr defaultRowHeight="14.4" x14ac:dyDescent="0.3"/>
  <cols>
    <col min="1" max="1" width="11.109375" customWidth="1"/>
    <col min="2" max="2" width="68" bestFit="1" customWidth="1"/>
    <col min="3" max="3" width="14.33203125" bestFit="1" customWidth="1"/>
    <col min="4" max="4" width="9.88671875" bestFit="1" customWidth="1"/>
    <col min="5" max="5" width="7.88671875" customWidth="1"/>
    <col min="7" max="7" width="8.6640625" customWidth="1"/>
  </cols>
  <sheetData>
    <row r="1" spans="1:8" s="1" customFormat="1" ht="33.9" customHeight="1" x14ac:dyDescent="0.3">
      <c r="A1" s="4"/>
      <c r="B1" s="31" t="s">
        <v>0</v>
      </c>
      <c r="C1" s="343" t="s">
        <v>697</v>
      </c>
      <c r="D1" s="343"/>
      <c r="E1" s="343"/>
      <c r="F1" s="31" t="s">
        <v>1</v>
      </c>
      <c r="G1" s="31" t="s">
        <v>2</v>
      </c>
      <c r="H1" s="31" t="s">
        <v>3</v>
      </c>
    </row>
    <row r="2" spans="1:8" s="17" customFormat="1" ht="41.4" x14ac:dyDescent="0.3">
      <c r="A2" s="35" t="s">
        <v>4</v>
      </c>
      <c r="B2" s="36" t="s">
        <v>5</v>
      </c>
      <c r="C2" s="35" t="s">
        <v>6</v>
      </c>
      <c r="D2" s="35" t="s">
        <v>708</v>
      </c>
      <c r="E2" s="35" t="s">
        <v>709</v>
      </c>
      <c r="F2" s="98">
        <v>0</v>
      </c>
      <c r="G2" s="99"/>
      <c r="H2" s="100"/>
    </row>
    <row r="3" spans="1:8" s="1" customFormat="1" ht="6" customHeight="1" x14ac:dyDescent="0.3">
      <c r="A3" s="3"/>
      <c r="B3" s="4"/>
      <c r="C3" s="3"/>
      <c r="D3" s="3"/>
      <c r="E3" s="8"/>
      <c r="F3" s="3"/>
      <c r="G3" s="3"/>
      <c r="H3" s="3"/>
    </row>
    <row r="4" spans="1:8" s="1" customFormat="1" ht="19.2" customHeight="1" x14ac:dyDescent="0.3">
      <c r="A4" s="345" t="s">
        <v>8</v>
      </c>
      <c r="B4" s="345"/>
      <c r="C4" s="345"/>
      <c r="D4" s="345"/>
      <c r="E4" s="345"/>
      <c r="F4" s="96" t="s">
        <v>488</v>
      </c>
      <c r="G4" s="67"/>
      <c r="H4" s="67"/>
    </row>
    <row r="5" spans="1:8" s="1" customFormat="1" ht="19.95" customHeight="1" x14ac:dyDescent="0.3">
      <c r="A5" s="47"/>
      <c r="B5" s="38" t="s">
        <v>9</v>
      </c>
      <c r="C5" s="47"/>
      <c r="D5" s="47"/>
      <c r="E5" s="47"/>
    </row>
    <row r="6" spans="1:8" s="1" customFormat="1" x14ac:dyDescent="0.3">
      <c r="A6" s="106" t="s">
        <v>10</v>
      </c>
      <c r="B6" s="107" t="s">
        <v>553</v>
      </c>
      <c r="C6" s="108" t="s">
        <v>11</v>
      </c>
      <c r="D6" s="109">
        <v>389</v>
      </c>
      <c r="E6" s="110">
        <f t="shared" ref="E6:E61" si="0">D6*1.21</f>
        <v>470.69</v>
      </c>
      <c r="F6" s="112">
        <f>(1-$F$2)*E6</f>
        <v>470.69</v>
      </c>
      <c r="G6" s="289"/>
      <c r="H6" s="77">
        <f>G6*F6</f>
        <v>0</v>
      </c>
    </row>
    <row r="7" spans="1:8" s="1" customFormat="1" x14ac:dyDescent="0.3">
      <c r="A7" s="111" t="s">
        <v>12</v>
      </c>
      <c r="B7" s="20" t="s">
        <v>557</v>
      </c>
      <c r="C7" s="21" t="s">
        <v>11</v>
      </c>
      <c r="D7" s="25">
        <v>389</v>
      </c>
      <c r="E7" s="26">
        <f t="shared" si="0"/>
        <v>470.69</v>
      </c>
      <c r="F7" s="112">
        <f>(1-$F$2)*E7</f>
        <v>470.69</v>
      </c>
      <c r="G7" s="290"/>
      <c r="H7" s="78">
        <f t="shared" ref="H7:H66" si="1">G7*F7</f>
        <v>0</v>
      </c>
    </row>
    <row r="8" spans="1:8" s="1" customFormat="1" x14ac:dyDescent="0.3">
      <c r="A8" s="111" t="s">
        <v>13</v>
      </c>
      <c r="B8" s="20" t="s">
        <v>560</v>
      </c>
      <c r="C8" s="21" t="s">
        <v>11</v>
      </c>
      <c r="D8" s="25">
        <v>393</v>
      </c>
      <c r="E8" s="26">
        <f t="shared" si="0"/>
        <v>475.53</v>
      </c>
      <c r="F8" s="112">
        <f>(1-$F$2)*E8</f>
        <v>475.53</v>
      </c>
      <c r="G8" s="290"/>
      <c r="H8" s="78">
        <f t="shared" si="1"/>
        <v>0</v>
      </c>
    </row>
    <row r="9" spans="1:8" s="1" customFormat="1" x14ac:dyDescent="0.3">
      <c r="A9" s="111" t="s">
        <v>14</v>
      </c>
      <c r="B9" s="20" t="s">
        <v>561</v>
      </c>
      <c r="C9" s="21" t="s">
        <v>11</v>
      </c>
      <c r="D9" s="25">
        <v>393</v>
      </c>
      <c r="E9" s="26">
        <f t="shared" si="0"/>
        <v>475.53</v>
      </c>
      <c r="F9" s="112">
        <f t="shared" ref="F9:F16" si="2">(1-$F$2)*E9</f>
        <v>475.53</v>
      </c>
      <c r="G9" s="290"/>
      <c r="H9" s="78">
        <f t="shared" si="1"/>
        <v>0</v>
      </c>
    </row>
    <row r="10" spans="1:8" s="1" customFormat="1" x14ac:dyDescent="0.3">
      <c r="A10" s="111" t="s">
        <v>15</v>
      </c>
      <c r="B10" s="20" t="s">
        <v>555</v>
      </c>
      <c r="C10" s="21" t="s">
        <v>11</v>
      </c>
      <c r="D10" s="25">
        <v>389</v>
      </c>
      <c r="E10" s="26">
        <f t="shared" si="0"/>
        <v>470.69</v>
      </c>
      <c r="F10" s="112">
        <f t="shared" si="2"/>
        <v>470.69</v>
      </c>
      <c r="G10" s="113"/>
      <c r="H10" s="78">
        <f t="shared" si="1"/>
        <v>0</v>
      </c>
    </row>
    <row r="11" spans="1:8" s="1" customFormat="1" x14ac:dyDescent="0.3">
      <c r="A11" s="111" t="s">
        <v>16</v>
      </c>
      <c r="B11" s="20" t="s">
        <v>558</v>
      </c>
      <c r="C11" s="21" t="s">
        <v>11</v>
      </c>
      <c r="D11" s="25">
        <v>389</v>
      </c>
      <c r="E11" s="26">
        <f t="shared" si="0"/>
        <v>470.69</v>
      </c>
      <c r="F11" s="112">
        <f t="shared" si="2"/>
        <v>470.69</v>
      </c>
      <c r="G11" s="291"/>
      <c r="H11" s="78">
        <f t="shared" si="1"/>
        <v>0</v>
      </c>
    </row>
    <row r="12" spans="1:8" s="1" customFormat="1" x14ac:dyDescent="0.3">
      <c r="A12" s="111" t="s">
        <v>17</v>
      </c>
      <c r="B12" s="20" t="s">
        <v>556</v>
      </c>
      <c r="C12" s="21" t="s">
        <v>11</v>
      </c>
      <c r="D12" s="25">
        <v>397</v>
      </c>
      <c r="E12" s="26">
        <f t="shared" si="0"/>
        <v>480.37</v>
      </c>
      <c r="F12" s="112">
        <f t="shared" si="2"/>
        <v>480.37</v>
      </c>
      <c r="G12" s="291"/>
      <c r="H12" s="78">
        <f t="shared" si="1"/>
        <v>0</v>
      </c>
    </row>
    <row r="13" spans="1:8" s="1" customFormat="1" x14ac:dyDescent="0.3">
      <c r="A13" s="111" t="s">
        <v>18</v>
      </c>
      <c r="B13" s="20" t="s">
        <v>559</v>
      </c>
      <c r="C13" s="21" t="s">
        <v>11</v>
      </c>
      <c r="D13" s="25">
        <v>397</v>
      </c>
      <c r="E13" s="26">
        <f t="shared" si="0"/>
        <v>480.37</v>
      </c>
      <c r="F13" s="112">
        <f t="shared" si="2"/>
        <v>480.37</v>
      </c>
      <c r="G13" s="291"/>
      <c r="H13" s="78">
        <f t="shared" si="1"/>
        <v>0</v>
      </c>
    </row>
    <row r="14" spans="1:8" s="1" customFormat="1" x14ac:dyDescent="0.3">
      <c r="A14" s="111" t="s">
        <v>19</v>
      </c>
      <c r="B14" s="20" t="s">
        <v>20</v>
      </c>
      <c r="C14" s="21" t="s">
        <v>21</v>
      </c>
      <c r="D14" s="25">
        <v>524</v>
      </c>
      <c r="E14" s="26">
        <f t="shared" si="0"/>
        <v>634.04</v>
      </c>
      <c r="F14" s="112">
        <f t="shared" si="2"/>
        <v>634.04</v>
      </c>
      <c r="G14" s="291"/>
      <c r="H14" s="78">
        <f t="shared" si="1"/>
        <v>0</v>
      </c>
    </row>
    <row r="15" spans="1:8" s="1" customFormat="1" x14ac:dyDescent="0.3">
      <c r="A15" s="111" t="s">
        <v>22</v>
      </c>
      <c r="B15" s="20" t="s">
        <v>562</v>
      </c>
      <c r="C15" s="21" t="s">
        <v>23</v>
      </c>
      <c r="D15" s="25">
        <v>575</v>
      </c>
      <c r="E15" s="26">
        <f t="shared" si="0"/>
        <v>695.75</v>
      </c>
      <c r="F15" s="112">
        <f t="shared" si="2"/>
        <v>695.75</v>
      </c>
      <c r="G15" s="290"/>
      <c r="H15" s="78">
        <f t="shared" si="1"/>
        <v>0</v>
      </c>
    </row>
    <row r="16" spans="1:8" s="1" customFormat="1" x14ac:dyDescent="0.3">
      <c r="A16" s="111" t="s">
        <v>24</v>
      </c>
      <c r="B16" s="20" t="s">
        <v>563</v>
      </c>
      <c r="C16" s="21" t="s">
        <v>25</v>
      </c>
      <c r="D16" s="25">
        <v>430</v>
      </c>
      <c r="E16" s="26">
        <f>D16*1.21</f>
        <v>520.29999999999995</v>
      </c>
      <c r="F16" s="112">
        <f t="shared" si="2"/>
        <v>520.29999999999995</v>
      </c>
      <c r="G16" s="290"/>
      <c r="H16" s="78">
        <f t="shared" si="1"/>
        <v>0</v>
      </c>
    </row>
    <row r="17" spans="1:8" s="1" customFormat="1" ht="15" x14ac:dyDescent="0.3">
      <c r="A17" s="114" t="s">
        <v>26</v>
      </c>
      <c r="B17" s="137" t="s">
        <v>564</v>
      </c>
      <c r="C17" s="116" t="s">
        <v>27</v>
      </c>
      <c r="D17" s="117">
        <v>564</v>
      </c>
      <c r="E17" s="118">
        <f t="shared" si="0"/>
        <v>682.43999999999994</v>
      </c>
      <c r="F17" s="76">
        <f>E17</f>
        <v>682.43999999999994</v>
      </c>
      <c r="G17" s="87"/>
      <c r="H17" s="79">
        <f t="shared" si="1"/>
        <v>0</v>
      </c>
    </row>
    <row r="18" spans="1:8" ht="19.2" customHeight="1" x14ac:dyDescent="0.3">
      <c r="A18" s="32"/>
      <c r="B18" s="38" t="s">
        <v>28</v>
      </c>
      <c r="C18" s="47"/>
      <c r="D18" s="48"/>
      <c r="E18" s="49"/>
      <c r="F18" s="66"/>
      <c r="G18" s="83"/>
      <c r="H18" s="69"/>
    </row>
    <row r="19" spans="1:8" x14ac:dyDescent="0.3">
      <c r="A19" s="106" t="s">
        <v>29</v>
      </c>
      <c r="B19" s="107" t="s">
        <v>30</v>
      </c>
      <c r="C19" s="108" t="s">
        <v>31</v>
      </c>
      <c r="D19" s="109">
        <v>480</v>
      </c>
      <c r="E19" s="110">
        <f t="shared" si="0"/>
        <v>580.79999999999995</v>
      </c>
      <c r="F19" s="75">
        <f>(1-$F$2)*E19</f>
        <v>580.79999999999995</v>
      </c>
      <c r="G19" s="289"/>
      <c r="H19" s="77">
        <f t="shared" si="1"/>
        <v>0</v>
      </c>
    </row>
    <row r="20" spans="1:8" x14ac:dyDescent="0.3">
      <c r="A20" s="111" t="s">
        <v>32</v>
      </c>
      <c r="B20" s="20" t="s">
        <v>568</v>
      </c>
      <c r="C20" s="21" t="s">
        <v>33</v>
      </c>
      <c r="D20" s="25">
        <v>626</v>
      </c>
      <c r="E20" s="26">
        <f t="shared" si="0"/>
        <v>757.45999999999992</v>
      </c>
      <c r="F20" s="112">
        <f t="shared" ref="F20:F23" si="3">(1-$F$2)*E20</f>
        <v>757.45999999999992</v>
      </c>
      <c r="G20" s="113"/>
      <c r="H20" s="78">
        <f t="shared" si="1"/>
        <v>0</v>
      </c>
    </row>
    <row r="21" spans="1:8" x14ac:dyDescent="0.3">
      <c r="A21" s="111" t="s">
        <v>34</v>
      </c>
      <c r="B21" s="20" t="s">
        <v>569</v>
      </c>
      <c r="C21" s="21" t="s">
        <v>33</v>
      </c>
      <c r="D21" s="25">
        <v>691</v>
      </c>
      <c r="E21" s="26">
        <f t="shared" si="0"/>
        <v>836.11</v>
      </c>
      <c r="F21" s="112">
        <f t="shared" si="3"/>
        <v>836.11</v>
      </c>
      <c r="G21" s="291"/>
      <c r="H21" s="78">
        <f t="shared" si="1"/>
        <v>0</v>
      </c>
    </row>
    <row r="22" spans="1:8" x14ac:dyDescent="0.3">
      <c r="A22" s="111" t="s">
        <v>35</v>
      </c>
      <c r="B22" s="20" t="s">
        <v>36</v>
      </c>
      <c r="C22" s="21" t="s">
        <v>37</v>
      </c>
      <c r="D22" s="25">
        <v>1034</v>
      </c>
      <c r="E22" s="26">
        <f t="shared" si="0"/>
        <v>1251.1399999999999</v>
      </c>
      <c r="F22" s="112">
        <f t="shared" si="3"/>
        <v>1251.1399999999999</v>
      </c>
      <c r="G22" s="291"/>
      <c r="H22" s="78">
        <f t="shared" si="1"/>
        <v>0</v>
      </c>
    </row>
    <row r="23" spans="1:8" x14ac:dyDescent="0.3">
      <c r="A23" s="114" t="s">
        <v>38</v>
      </c>
      <c r="B23" s="115" t="s">
        <v>39</v>
      </c>
      <c r="C23" s="116" t="s">
        <v>40</v>
      </c>
      <c r="D23" s="117">
        <v>466</v>
      </c>
      <c r="E23" s="118">
        <f t="shared" si="0"/>
        <v>563.86</v>
      </c>
      <c r="F23" s="76">
        <f t="shared" si="3"/>
        <v>563.86</v>
      </c>
      <c r="G23" s="292"/>
      <c r="H23" s="79">
        <f t="shared" si="1"/>
        <v>0</v>
      </c>
    </row>
    <row r="24" spans="1:8" ht="19.2" customHeight="1" x14ac:dyDescent="0.3">
      <c r="A24" s="32"/>
      <c r="B24" s="38" t="s">
        <v>41</v>
      </c>
      <c r="C24" s="47"/>
      <c r="D24" s="48"/>
      <c r="E24" s="49"/>
      <c r="F24" s="66"/>
      <c r="G24" s="83"/>
      <c r="H24" s="69"/>
    </row>
    <row r="25" spans="1:8" ht="14.4" customHeight="1" x14ac:dyDescent="0.3">
      <c r="A25" s="106" t="s">
        <v>42</v>
      </c>
      <c r="B25" s="107" t="s">
        <v>43</v>
      </c>
      <c r="C25" s="108" t="s">
        <v>31</v>
      </c>
      <c r="D25" s="109">
        <v>502</v>
      </c>
      <c r="E25" s="110">
        <f t="shared" si="0"/>
        <v>607.41999999999996</v>
      </c>
      <c r="F25" s="75">
        <f>(1-$F$2)*E25</f>
        <v>607.41999999999996</v>
      </c>
      <c r="G25" s="86"/>
      <c r="H25" s="77">
        <f t="shared" si="1"/>
        <v>0</v>
      </c>
    </row>
    <row r="26" spans="1:8" ht="14.4" customHeight="1" x14ac:dyDescent="0.3">
      <c r="A26" s="111" t="s">
        <v>44</v>
      </c>
      <c r="B26" s="20" t="s">
        <v>575</v>
      </c>
      <c r="C26" s="21" t="s">
        <v>33</v>
      </c>
      <c r="D26" s="25">
        <v>597</v>
      </c>
      <c r="E26" s="26">
        <f t="shared" si="0"/>
        <v>722.37</v>
      </c>
      <c r="F26" s="112">
        <f t="shared" ref="F26:F84" si="4">(1-$F$2)*E26</f>
        <v>722.37</v>
      </c>
      <c r="G26" s="290"/>
      <c r="H26" s="78">
        <f t="shared" si="1"/>
        <v>0</v>
      </c>
    </row>
    <row r="27" spans="1:8" x14ac:dyDescent="0.3">
      <c r="A27" s="111" t="s">
        <v>45</v>
      </c>
      <c r="B27" s="20" t="s">
        <v>46</v>
      </c>
      <c r="C27" s="21" t="s">
        <v>33</v>
      </c>
      <c r="D27" s="25">
        <v>626</v>
      </c>
      <c r="E27" s="26">
        <f t="shared" si="0"/>
        <v>757.45999999999992</v>
      </c>
      <c r="F27" s="112">
        <f t="shared" si="4"/>
        <v>757.45999999999992</v>
      </c>
      <c r="G27" s="113"/>
      <c r="H27" s="78">
        <f t="shared" si="1"/>
        <v>0</v>
      </c>
    </row>
    <row r="28" spans="1:8" x14ac:dyDescent="0.3">
      <c r="A28" s="114" t="s">
        <v>47</v>
      </c>
      <c r="B28" s="115" t="s">
        <v>48</v>
      </c>
      <c r="C28" s="116" t="s">
        <v>37</v>
      </c>
      <c r="D28" s="117">
        <v>1034</v>
      </c>
      <c r="E28" s="118">
        <f t="shared" si="0"/>
        <v>1251.1399999999999</v>
      </c>
      <c r="F28" s="76">
        <f t="shared" si="4"/>
        <v>1251.1399999999999</v>
      </c>
      <c r="G28" s="292"/>
      <c r="H28" s="79">
        <f t="shared" si="1"/>
        <v>0</v>
      </c>
    </row>
    <row r="29" spans="1:8" ht="19.2" customHeight="1" x14ac:dyDescent="0.3">
      <c r="A29" s="32"/>
      <c r="B29" s="38" t="s">
        <v>49</v>
      </c>
      <c r="C29" s="47"/>
      <c r="D29" s="48"/>
      <c r="E29" s="49"/>
      <c r="F29" s="66"/>
      <c r="G29" s="83"/>
      <c r="H29" s="69"/>
    </row>
    <row r="30" spans="1:8" ht="14.4" customHeight="1" x14ac:dyDescent="0.3">
      <c r="A30" s="106" t="s">
        <v>50</v>
      </c>
      <c r="B30" s="107" t="s">
        <v>51</v>
      </c>
      <c r="C30" s="108" t="s">
        <v>31</v>
      </c>
      <c r="D30" s="109">
        <v>524</v>
      </c>
      <c r="E30" s="110">
        <f t="shared" si="0"/>
        <v>634.04</v>
      </c>
      <c r="F30" s="75">
        <f t="shared" si="4"/>
        <v>634.04</v>
      </c>
      <c r="G30" s="86"/>
      <c r="H30" s="77">
        <f t="shared" si="1"/>
        <v>0</v>
      </c>
    </row>
    <row r="31" spans="1:8" ht="14.4" customHeight="1" x14ac:dyDescent="0.3">
      <c r="A31" s="111" t="s">
        <v>52</v>
      </c>
      <c r="B31" s="20" t="s">
        <v>577</v>
      </c>
      <c r="C31" s="21" t="s">
        <v>33</v>
      </c>
      <c r="D31" s="25">
        <v>691</v>
      </c>
      <c r="E31" s="26">
        <f t="shared" si="0"/>
        <v>836.11</v>
      </c>
      <c r="F31" s="112">
        <f t="shared" si="4"/>
        <v>836.11</v>
      </c>
      <c r="G31" s="290"/>
      <c r="H31" s="78">
        <f t="shared" si="1"/>
        <v>0</v>
      </c>
    </row>
    <row r="32" spans="1:8" x14ac:dyDescent="0.3">
      <c r="A32" s="111" t="s">
        <v>53</v>
      </c>
      <c r="B32" s="20" t="s">
        <v>54</v>
      </c>
      <c r="C32" s="21" t="s">
        <v>33</v>
      </c>
      <c r="D32" s="25">
        <v>706</v>
      </c>
      <c r="E32" s="26">
        <f t="shared" si="0"/>
        <v>854.26</v>
      </c>
      <c r="F32" s="112">
        <f t="shared" si="4"/>
        <v>854.26</v>
      </c>
      <c r="G32" s="290"/>
      <c r="H32" s="78">
        <f t="shared" si="1"/>
        <v>0</v>
      </c>
    </row>
    <row r="33" spans="1:8" x14ac:dyDescent="0.3">
      <c r="A33" s="114" t="s">
        <v>55</v>
      </c>
      <c r="B33" s="115" t="s">
        <v>56</v>
      </c>
      <c r="C33" s="116" t="s">
        <v>37</v>
      </c>
      <c r="D33" s="117">
        <v>1034</v>
      </c>
      <c r="E33" s="118">
        <f t="shared" si="0"/>
        <v>1251.1399999999999</v>
      </c>
      <c r="F33" s="76">
        <f t="shared" si="4"/>
        <v>1251.1399999999999</v>
      </c>
      <c r="G33" s="87"/>
      <c r="H33" s="79">
        <f t="shared" si="1"/>
        <v>0</v>
      </c>
    </row>
    <row r="34" spans="1:8" ht="19.2" customHeight="1" x14ac:dyDescent="0.3">
      <c r="A34" s="32"/>
      <c r="B34" s="38" t="s">
        <v>57</v>
      </c>
      <c r="C34" s="47"/>
      <c r="D34" s="48"/>
      <c r="E34" s="49"/>
      <c r="F34" s="66"/>
      <c r="G34" s="83"/>
      <c r="H34" s="69"/>
    </row>
    <row r="35" spans="1:8" ht="14.4" customHeight="1" x14ac:dyDescent="0.3">
      <c r="A35" s="106" t="s">
        <v>58</v>
      </c>
      <c r="B35" s="107" t="s">
        <v>581</v>
      </c>
      <c r="C35" s="108" t="s">
        <v>31</v>
      </c>
      <c r="D35" s="109">
        <v>524</v>
      </c>
      <c r="E35" s="110">
        <f t="shared" si="0"/>
        <v>634.04</v>
      </c>
      <c r="F35" s="75">
        <f t="shared" si="4"/>
        <v>634.04</v>
      </c>
      <c r="G35" s="86"/>
      <c r="H35" s="77">
        <f t="shared" si="1"/>
        <v>0</v>
      </c>
    </row>
    <row r="36" spans="1:8" ht="14.4" customHeight="1" x14ac:dyDescent="0.3">
      <c r="A36" s="111" t="s">
        <v>59</v>
      </c>
      <c r="B36" s="20" t="s">
        <v>613</v>
      </c>
      <c r="C36" s="21" t="s">
        <v>33</v>
      </c>
      <c r="D36" s="25">
        <v>699</v>
      </c>
      <c r="E36" s="26">
        <f t="shared" si="0"/>
        <v>845.79</v>
      </c>
      <c r="F36" s="112">
        <f t="shared" si="4"/>
        <v>845.79</v>
      </c>
      <c r="G36" s="291"/>
      <c r="H36" s="78">
        <f t="shared" si="1"/>
        <v>0</v>
      </c>
    </row>
    <row r="37" spans="1:8" x14ac:dyDescent="0.3">
      <c r="A37" s="111" t="s">
        <v>60</v>
      </c>
      <c r="B37" s="20" t="s">
        <v>614</v>
      </c>
      <c r="C37" s="21" t="s">
        <v>33</v>
      </c>
      <c r="D37" s="25">
        <v>721</v>
      </c>
      <c r="E37" s="26">
        <f t="shared" si="0"/>
        <v>872.41</v>
      </c>
      <c r="F37" s="112">
        <f t="shared" si="4"/>
        <v>872.41</v>
      </c>
      <c r="G37" s="291"/>
      <c r="H37" s="78">
        <f t="shared" si="1"/>
        <v>0</v>
      </c>
    </row>
    <row r="38" spans="1:8" x14ac:dyDescent="0.3">
      <c r="A38" s="114" t="s">
        <v>61</v>
      </c>
      <c r="B38" s="115" t="s">
        <v>582</v>
      </c>
      <c r="C38" s="116" t="s">
        <v>37</v>
      </c>
      <c r="D38" s="117">
        <v>1077</v>
      </c>
      <c r="E38" s="118">
        <f t="shared" si="0"/>
        <v>1303.17</v>
      </c>
      <c r="F38" s="76">
        <f t="shared" si="4"/>
        <v>1303.17</v>
      </c>
      <c r="G38" s="292"/>
      <c r="H38" s="79">
        <f t="shared" si="1"/>
        <v>0</v>
      </c>
    </row>
    <row r="39" spans="1:8" ht="19.2" customHeight="1" x14ac:dyDescent="0.3">
      <c r="A39" s="32"/>
      <c r="B39" s="38" t="s">
        <v>62</v>
      </c>
      <c r="C39" s="47"/>
      <c r="D39" s="48"/>
      <c r="E39" s="49"/>
      <c r="F39" s="66"/>
      <c r="G39" s="83"/>
      <c r="H39" s="69"/>
    </row>
    <row r="40" spans="1:8" ht="14.4" customHeight="1" x14ac:dyDescent="0.3">
      <c r="A40" s="106" t="s">
        <v>63</v>
      </c>
      <c r="B40" s="128" t="s">
        <v>610</v>
      </c>
      <c r="C40" s="128" t="s">
        <v>11</v>
      </c>
      <c r="D40" s="134">
        <v>546</v>
      </c>
      <c r="E40" s="129">
        <f t="shared" si="0"/>
        <v>660.66</v>
      </c>
      <c r="F40" s="75">
        <f t="shared" si="4"/>
        <v>660.66</v>
      </c>
      <c r="G40" s="289"/>
      <c r="H40" s="77">
        <f t="shared" si="1"/>
        <v>0</v>
      </c>
    </row>
    <row r="41" spans="1:8" ht="14.4" customHeight="1" x14ac:dyDescent="0.3">
      <c r="A41" s="111" t="s">
        <v>64</v>
      </c>
      <c r="B41" s="22" t="s">
        <v>611</v>
      </c>
      <c r="C41" s="22" t="s">
        <v>11</v>
      </c>
      <c r="D41" s="27">
        <v>546</v>
      </c>
      <c r="E41" s="28">
        <f t="shared" si="0"/>
        <v>660.66</v>
      </c>
      <c r="F41" s="112">
        <f t="shared" si="4"/>
        <v>660.66</v>
      </c>
      <c r="G41" s="290"/>
      <c r="H41" s="78">
        <f t="shared" si="1"/>
        <v>0</v>
      </c>
    </row>
    <row r="42" spans="1:8" ht="14.4" customHeight="1" x14ac:dyDescent="0.3">
      <c r="A42" s="111" t="s">
        <v>65</v>
      </c>
      <c r="B42" s="22" t="s">
        <v>585</v>
      </c>
      <c r="C42" s="22" t="s">
        <v>23</v>
      </c>
      <c r="D42" s="27">
        <v>575</v>
      </c>
      <c r="E42" s="28">
        <f t="shared" si="0"/>
        <v>695.75</v>
      </c>
      <c r="F42" s="112">
        <f t="shared" si="4"/>
        <v>695.75</v>
      </c>
      <c r="G42" s="113"/>
      <c r="H42" s="78">
        <f t="shared" si="1"/>
        <v>0</v>
      </c>
    </row>
    <row r="43" spans="1:8" ht="14.4" customHeight="1" x14ac:dyDescent="0.3">
      <c r="A43" s="111" t="s">
        <v>66</v>
      </c>
      <c r="B43" s="22" t="s">
        <v>67</v>
      </c>
      <c r="C43" s="22" t="s">
        <v>68</v>
      </c>
      <c r="D43" s="27">
        <v>583</v>
      </c>
      <c r="E43" s="28">
        <f t="shared" si="0"/>
        <v>705.43</v>
      </c>
      <c r="F43" s="112">
        <f t="shared" si="4"/>
        <v>705.43</v>
      </c>
      <c r="G43" s="291"/>
      <c r="H43" s="78">
        <f t="shared" si="1"/>
        <v>0</v>
      </c>
    </row>
    <row r="44" spans="1:8" ht="14.4" customHeight="1" x14ac:dyDescent="0.3">
      <c r="A44" s="111" t="s">
        <v>69</v>
      </c>
      <c r="B44" s="22" t="s">
        <v>70</v>
      </c>
      <c r="C44" s="22" t="s">
        <v>71</v>
      </c>
      <c r="D44" s="27">
        <v>670</v>
      </c>
      <c r="E44" s="28">
        <f t="shared" si="0"/>
        <v>810.69999999999993</v>
      </c>
      <c r="F44" s="112">
        <f t="shared" si="4"/>
        <v>810.69999999999993</v>
      </c>
      <c r="G44" s="291"/>
      <c r="H44" s="78">
        <f t="shared" si="1"/>
        <v>0</v>
      </c>
    </row>
    <row r="45" spans="1:8" ht="14.4" customHeight="1" x14ac:dyDescent="0.3">
      <c r="A45" s="111" t="s">
        <v>72</v>
      </c>
      <c r="B45" s="22" t="s">
        <v>73</v>
      </c>
      <c r="C45" s="22" t="s">
        <v>71</v>
      </c>
      <c r="D45" s="27">
        <v>670</v>
      </c>
      <c r="E45" s="28">
        <f t="shared" si="0"/>
        <v>810.69999999999993</v>
      </c>
      <c r="F45" s="112">
        <f t="shared" si="4"/>
        <v>810.69999999999993</v>
      </c>
      <c r="G45" s="291"/>
      <c r="H45" s="78">
        <f t="shared" si="1"/>
        <v>0</v>
      </c>
    </row>
    <row r="46" spans="1:8" ht="14.4" customHeight="1" x14ac:dyDescent="0.3">
      <c r="A46" s="114" t="s">
        <v>74</v>
      </c>
      <c r="B46" s="135" t="s">
        <v>75</v>
      </c>
      <c r="C46" s="135" t="s">
        <v>71</v>
      </c>
      <c r="D46" s="136">
        <v>670</v>
      </c>
      <c r="E46" s="130">
        <f t="shared" si="0"/>
        <v>810.69999999999993</v>
      </c>
      <c r="F46" s="76">
        <f t="shared" si="4"/>
        <v>810.69999999999993</v>
      </c>
      <c r="G46" s="292"/>
      <c r="H46" s="79">
        <f t="shared" si="1"/>
        <v>0</v>
      </c>
    </row>
    <row r="47" spans="1:8" ht="19.2" customHeight="1" x14ac:dyDescent="0.3">
      <c r="A47" s="32"/>
      <c r="B47" s="50" t="s">
        <v>76</v>
      </c>
      <c r="C47" s="47"/>
      <c r="D47" s="48"/>
      <c r="E47" s="51"/>
      <c r="F47" s="66"/>
      <c r="G47" s="83"/>
      <c r="H47" s="69"/>
    </row>
    <row r="48" spans="1:8" ht="14.4" customHeight="1" x14ac:dyDescent="0.3">
      <c r="A48" s="131" t="s">
        <v>77</v>
      </c>
      <c r="B48" s="107" t="s">
        <v>78</v>
      </c>
      <c r="C48" s="108" t="s">
        <v>79</v>
      </c>
      <c r="D48" s="109">
        <v>1115</v>
      </c>
      <c r="E48" s="129">
        <f t="shared" si="0"/>
        <v>1349.1499999999999</v>
      </c>
      <c r="F48" s="75">
        <f t="shared" si="4"/>
        <v>1349.1499999999999</v>
      </c>
      <c r="G48" s="86"/>
      <c r="H48" s="77">
        <f t="shared" si="1"/>
        <v>0</v>
      </c>
    </row>
    <row r="49" spans="1:8" ht="14.4" customHeight="1" x14ac:dyDescent="0.3">
      <c r="A49" s="132" t="s">
        <v>80</v>
      </c>
      <c r="B49" s="20" t="s">
        <v>587</v>
      </c>
      <c r="C49" s="21" t="s">
        <v>79</v>
      </c>
      <c r="D49" s="25">
        <v>811</v>
      </c>
      <c r="E49" s="28">
        <f t="shared" si="0"/>
        <v>981.31</v>
      </c>
      <c r="F49" s="112">
        <f t="shared" si="4"/>
        <v>981.31</v>
      </c>
      <c r="G49" s="291"/>
      <c r="H49" s="78">
        <f t="shared" si="1"/>
        <v>0</v>
      </c>
    </row>
    <row r="50" spans="1:8" ht="14.4" customHeight="1" x14ac:dyDescent="0.3">
      <c r="A50" s="132" t="s">
        <v>81</v>
      </c>
      <c r="B50" s="20" t="s">
        <v>82</v>
      </c>
      <c r="C50" s="21" t="s">
        <v>33</v>
      </c>
      <c r="D50" s="25">
        <v>912</v>
      </c>
      <c r="E50" s="28">
        <f t="shared" si="0"/>
        <v>1103.52</v>
      </c>
      <c r="F50" s="112">
        <f t="shared" si="4"/>
        <v>1103.52</v>
      </c>
      <c r="G50" s="291"/>
      <c r="H50" s="78">
        <f t="shared" si="1"/>
        <v>0</v>
      </c>
    </row>
    <row r="51" spans="1:8" ht="15" x14ac:dyDescent="0.3">
      <c r="A51" s="133" t="s">
        <v>83</v>
      </c>
      <c r="B51" s="115" t="s">
        <v>84</v>
      </c>
      <c r="C51" s="116" t="s">
        <v>33</v>
      </c>
      <c r="D51" s="117">
        <v>946</v>
      </c>
      <c r="E51" s="130">
        <f t="shared" si="0"/>
        <v>1144.6599999999999</v>
      </c>
      <c r="F51" s="76">
        <f t="shared" si="4"/>
        <v>1144.6599999999999</v>
      </c>
      <c r="G51" s="292"/>
      <c r="H51" s="79">
        <f t="shared" si="1"/>
        <v>0</v>
      </c>
    </row>
    <row r="52" spans="1:8" ht="19.2" customHeight="1" x14ac:dyDescent="0.3">
      <c r="A52" s="32"/>
      <c r="B52" s="38" t="s">
        <v>85</v>
      </c>
      <c r="C52" s="47"/>
      <c r="D52" s="48"/>
      <c r="E52" s="49"/>
      <c r="F52" s="66"/>
      <c r="G52" s="83"/>
      <c r="H52" s="69"/>
    </row>
    <row r="53" spans="1:8" x14ac:dyDescent="0.3">
      <c r="A53" s="106" t="s">
        <v>86</v>
      </c>
      <c r="B53" s="107" t="s">
        <v>87</v>
      </c>
      <c r="C53" s="128" t="s">
        <v>11</v>
      </c>
      <c r="D53" s="109">
        <v>670</v>
      </c>
      <c r="E53" s="110">
        <f t="shared" si="0"/>
        <v>810.69999999999993</v>
      </c>
      <c r="F53" s="75">
        <f t="shared" si="4"/>
        <v>810.69999999999993</v>
      </c>
      <c r="G53" s="86"/>
      <c r="H53" s="77">
        <f t="shared" si="1"/>
        <v>0</v>
      </c>
    </row>
    <row r="54" spans="1:8" x14ac:dyDescent="0.3">
      <c r="A54" s="111" t="s">
        <v>88</v>
      </c>
      <c r="B54" s="20" t="s">
        <v>89</v>
      </c>
      <c r="C54" s="20" t="s">
        <v>11</v>
      </c>
      <c r="D54" s="25">
        <v>670</v>
      </c>
      <c r="E54" s="26">
        <f t="shared" si="0"/>
        <v>810.69999999999993</v>
      </c>
      <c r="F54" s="112">
        <f t="shared" si="4"/>
        <v>810.69999999999993</v>
      </c>
      <c r="G54" s="290"/>
      <c r="H54" s="78">
        <f t="shared" si="1"/>
        <v>0</v>
      </c>
    </row>
    <row r="55" spans="1:8" x14ac:dyDescent="0.3">
      <c r="A55" s="111" t="s">
        <v>90</v>
      </c>
      <c r="B55" s="20" t="s">
        <v>91</v>
      </c>
      <c r="C55" s="20" t="s">
        <v>79</v>
      </c>
      <c r="D55" s="25">
        <v>779</v>
      </c>
      <c r="E55" s="26">
        <f t="shared" si="0"/>
        <v>942.58999999999992</v>
      </c>
      <c r="F55" s="112">
        <f t="shared" si="4"/>
        <v>942.58999999999992</v>
      </c>
      <c r="G55" s="290"/>
      <c r="H55" s="78">
        <f t="shared" si="1"/>
        <v>0</v>
      </c>
    </row>
    <row r="56" spans="1:8" ht="14.4" customHeight="1" x14ac:dyDescent="0.3">
      <c r="A56" s="111" t="s">
        <v>92</v>
      </c>
      <c r="B56" s="20" t="s">
        <v>93</v>
      </c>
      <c r="C56" s="20" t="s">
        <v>79</v>
      </c>
      <c r="D56" s="25">
        <v>779</v>
      </c>
      <c r="E56" s="26">
        <f t="shared" si="0"/>
        <v>942.58999999999992</v>
      </c>
      <c r="F56" s="112">
        <f t="shared" si="4"/>
        <v>942.58999999999992</v>
      </c>
      <c r="G56" s="290"/>
      <c r="H56" s="78">
        <f t="shared" si="1"/>
        <v>0</v>
      </c>
    </row>
    <row r="57" spans="1:8" ht="14.4" customHeight="1" x14ac:dyDescent="0.3">
      <c r="A57" s="111" t="s">
        <v>94</v>
      </c>
      <c r="B57" s="20" t="s">
        <v>95</v>
      </c>
      <c r="C57" s="20" t="s">
        <v>33</v>
      </c>
      <c r="D57" s="25">
        <v>961</v>
      </c>
      <c r="E57" s="26">
        <f t="shared" si="0"/>
        <v>1162.81</v>
      </c>
      <c r="F57" s="112">
        <f t="shared" si="4"/>
        <v>1162.81</v>
      </c>
      <c r="G57" s="113"/>
      <c r="H57" s="78">
        <f t="shared" si="1"/>
        <v>0</v>
      </c>
    </row>
    <row r="58" spans="1:8" x14ac:dyDescent="0.3">
      <c r="A58" s="111" t="s">
        <v>96</v>
      </c>
      <c r="B58" s="20" t="s">
        <v>97</v>
      </c>
      <c r="C58" s="20" t="s">
        <v>33</v>
      </c>
      <c r="D58" s="25">
        <v>961</v>
      </c>
      <c r="E58" s="26">
        <f t="shared" si="0"/>
        <v>1162.81</v>
      </c>
      <c r="F58" s="112">
        <f t="shared" si="4"/>
        <v>1162.81</v>
      </c>
      <c r="G58" s="291"/>
      <c r="H58" s="78">
        <f t="shared" si="1"/>
        <v>0</v>
      </c>
    </row>
    <row r="59" spans="1:8" x14ac:dyDescent="0.3">
      <c r="A59" s="111" t="s">
        <v>98</v>
      </c>
      <c r="B59" s="20" t="s">
        <v>99</v>
      </c>
      <c r="C59" s="20" t="s">
        <v>33</v>
      </c>
      <c r="D59" s="25">
        <v>997</v>
      </c>
      <c r="E59" s="26">
        <f t="shared" si="0"/>
        <v>1206.3699999999999</v>
      </c>
      <c r="F59" s="112">
        <f t="shared" si="4"/>
        <v>1206.3699999999999</v>
      </c>
      <c r="G59" s="290"/>
      <c r="H59" s="78">
        <f t="shared" si="1"/>
        <v>0</v>
      </c>
    </row>
    <row r="60" spans="1:8" x14ac:dyDescent="0.3">
      <c r="A60" s="111" t="s">
        <v>100</v>
      </c>
      <c r="B60" s="20" t="s">
        <v>101</v>
      </c>
      <c r="C60" s="20" t="s">
        <v>23</v>
      </c>
      <c r="D60" s="25">
        <v>699</v>
      </c>
      <c r="E60" s="26">
        <f t="shared" si="0"/>
        <v>845.79</v>
      </c>
      <c r="F60" s="112">
        <f t="shared" si="4"/>
        <v>845.79</v>
      </c>
      <c r="G60" s="290"/>
      <c r="H60" s="78">
        <f t="shared" si="1"/>
        <v>0</v>
      </c>
    </row>
    <row r="61" spans="1:8" x14ac:dyDescent="0.3">
      <c r="A61" s="114" t="s">
        <v>102</v>
      </c>
      <c r="B61" s="115" t="s">
        <v>103</v>
      </c>
      <c r="C61" s="115" t="s">
        <v>79</v>
      </c>
      <c r="D61" s="117">
        <v>822</v>
      </c>
      <c r="E61" s="118">
        <f t="shared" si="0"/>
        <v>994.62</v>
      </c>
      <c r="F61" s="76">
        <f t="shared" si="4"/>
        <v>994.62</v>
      </c>
      <c r="G61" s="87"/>
      <c r="H61" s="79">
        <f t="shared" si="1"/>
        <v>0</v>
      </c>
    </row>
    <row r="62" spans="1:8" ht="19.2" customHeight="1" x14ac:dyDescent="0.3">
      <c r="A62" s="32"/>
      <c r="B62" s="38" t="s">
        <v>104</v>
      </c>
      <c r="C62" s="47"/>
      <c r="D62" s="48"/>
      <c r="E62" s="49"/>
      <c r="F62" s="66"/>
      <c r="G62" s="83"/>
      <c r="H62" s="69"/>
    </row>
    <row r="63" spans="1:8" ht="14.4" customHeight="1" x14ac:dyDescent="0.3">
      <c r="A63" s="106" t="s">
        <v>105</v>
      </c>
      <c r="B63" s="124" t="s">
        <v>106</v>
      </c>
      <c r="C63" s="107" t="s">
        <v>40</v>
      </c>
      <c r="D63" s="109">
        <v>837</v>
      </c>
      <c r="E63" s="110">
        <f t="shared" ref="E63:E118" si="5">D63*1.21</f>
        <v>1012.77</v>
      </c>
      <c r="F63" s="75">
        <f t="shared" si="4"/>
        <v>1012.77</v>
      </c>
      <c r="G63" s="289"/>
      <c r="H63" s="77">
        <f t="shared" si="1"/>
        <v>0</v>
      </c>
    </row>
    <row r="64" spans="1:8" x14ac:dyDescent="0.3">
      <c r="A64" s="111" t="s">
        <v>107</v>
      </c>
      <c r="B64" s="18" t="s">
        <v>108</v>
      </c>
      <c r="C64" s="21" t="s">
        <v>33</v>
      </c>
      <c r="D64" s="25">
        <v>794</v>
      </c>
      <c r="E64" s="26">
        <f t="shared" si="5"/>
        <v>960.74</v>
      </c>
      <c r="F64" s="112">
        <f t="shared" si="4"/>
        <v>960.74</v>
      </c>
      <c r="G64" s="113"/>
      <c r="H64" s="78">
        <f t="shared" si="1"/>
        <v>0</v>
      </c>
    </row>
    <row r="65" spans="1:9" x14ac:dyDescent="0.3">
      <c r="A65" s="111" t="s">
        <v>109</v>
      </c>
      <c r="B65" s="18" t="s">
        <v>110</v>
      </c>
      <c r="C65" s="19" t="s">
        <v>79</v>
      </c>
      <c r="D65" s="25">
        <v>1340</v>
      </c>
      <c r="E65" s="26">
        <f t="shared" si="5"/>
        <v>1621.3999999999999</v>
      </c>
      <c r="F65" s="112">
        <f t="shared" si="4"/>
        <v>1621.3999999999999</v>
      </c>
      <c r="G65" s="291"/>
      <c r="H65" s="78">
        <f t="shared" si="1"/>
        <v>0</v>
      </c>
    </row>
    <row r="66" spans="1:9" x14ac:dyDescent="0.3">
      <c r="A66" s="111" t="s">
        <v>111</v>
      </c>
      <c r="B66" s="18" t="s">
        <v>112</v>
      </c>
      <c r="C66" s="19" t="s">
        <v>33</v>
      </c>
      <c r="D66" s="25">
        <v>1165</v>
      </c>
      <c r="E66" s="26">
        <f t="shared" si="5"/>
        <v>1409.6499999999999</v>
      </c>
      <c r="F66" s="112">
        <f t="shared" si="4"/>
        <v>1409.6499999999999</v>
      </c>
      <c r="G66" s="291"/>
      <c r="H66" s="78">
        <f t="shared" si="1"/>
        <v>0</v>
      </c>
    </row>
    <row r="67" spans="1:9" x14ac:dyDescent="0.3">
      <c r="A67" s="111" t="s">
        <v>113</v>
      </c>
      <c r="B67" s="18" t="s">
        <v>114</v>
      </c>
      <c r="C67" s="19" t="s">
        <v>33</v>
      </c>
      <c r="D67" s="25">
        <v>1092</v>
      </c>
      <c r="E67" s="26">
        <f t="shared" si="5"/>
        <v>1321.32</v>
      </c>
      <c r="F67" s="112">
        <f t="shared" si="4"/>
        <v>1321.32</v>
      </c>
      <c r="G67" s="291"/>
      <c r="H67" s="78">
        <f t="shared" ref="H67:H118" si="6">G67*F67</f>
        <v>0</v>
      </c>
    </row>
    <row r="68" spans="1:9" x14ac:dyDescent="0.3">
      <c r="A68" s="114" t="s">
        <v>115</v>
      </c>
      <c r="B68" s="125" t="s">
        <v>116</v>
      </c>
      <c r="C68" s="123" t="s">
        <v>79</v>
      </c>
      <c r="D68" s="117">
        <v>1128</v>
      </c>
      <c r="E68" s="118">
        <f t="shared" si="5"/>
        <v>1364.8799999999999</v>
      </c>
      <c r="F68" s="76">
        <f t="shared" si="4"/>
        <v>1364.8799999999999</v>
      </c>
      <c r="G68" s="292"/>
      <c r="H68" s="79">
        <f t="shared" si="6"/>
        <v>0</v>
      </c>
    </row>
    <row r="69" spans="1:9" ht="19.2" customHeight="1" x14ac:dyDescent="0.3">
      <c r="A69" s="32"/>
      <c r="B69" s="38" t="s">
        <v>117</v>
      </c>
      <c r="C69" s="47"/>
      <c r="D69" s="48"/>
      <c r="E69" s="49"/>
      <c r="F69" s="66"/>
      <c r="G69" s="83"/>
      <c r="H69" s="69"/>
    </row>
    <row r="70" spans="1:9" x14ac:dyDescent="0.3">
      <c r="A70" s="106" t="s">
        <v>118</v>
      </c>
      <c r="B70" s="124" t="s">
        <v>119</v>
      </c>
      <c r="C70" s="107" t="s">
        <v>79</v>
      </c>
      <c r="D70" s="109">
        <v>1201</v>
      </c>
      <c r="E70" s="110">
        <f t="shared" si="5"/>
        <v>1453.21</v>
      </c>
      <c r="F70" s="75">
        <f t="shared" si="4"/>
        <v>1453.21</v>
      </c>
      <c r="G70" s="289"/>
      <c r="H70" s="77">
        <f t="shared" si="6"/>
        <v>0</v>
      </c>
    </row>
    <row r="71" spans="1:9" ht="15" customHeight="1" x14ac:dyDescent="0.3">
      <c r="A71" s="111" t="s">
        <v>120</v>
      </c>
      <c r="B71" s="18" t="s">
        <v>489</v>
      </c>
      <c r="C71" s="20" t="s">
        <v>121</v>
      </c>
      <c r="D71" s="25">
        <v>1456</v>
      </c>
      <c r="E71" s="26">
        <f t="shared" si="5"/>
        <v>1761.76</v>
      </c>
      <c r="F71" s="112">
        <f t="shared" si="4"/>
        <v>1761.76</v>
      </c>
      <c r="G71" s="113"/>
      <c r="H71" s="78">
        <f t="shared" si="6"/>
        <v>0</v>
      </c>
    </row>
    <row r="72" spans="1:9" x14ac:dyDescent="0.3">
      <c r="A72" s="111" t="s">
        <v>122</v>
      </c>
      <c r="B72" s="18" t="s">
        <v>123</v>
      </c>
      <c r="C72" s="19" t="s">
        <v>33</v>
      </c>
      <c r="D72" s="25">
        <v>1012</v>
      </c>
      <c r="E72" s="26">
        <f t="shared" si="5"/>
        <v>1224.52</v>
      </c>
      <c r="F72" s="112">
        <f t="shared" si="4"/>
        <v>1224.52</v>
      </c>
      <c r="G72" s="291"/>
      <c r="H72" s="78">
        <f t="shared" si="6"/>
        <v>0</v>
      </c>
    </row>
    <row r="73" spans="1:9" x14ac:dyDescent="0.3">
      <c r="A73" s="111" t="s">
        <v>124</v>
      </c>
      <c r="B73" s="18" t="s">
        <v>125</v>
      </c>
      <c r="C73" s="19" t="s">
        <v>33</v>
      </c>
      <c r="D73" s="25">
        <v>1012</v>
      </c>
      <c r="E73" s="26">
        <f t="shared" si="5"/>
        <v>1224.52</v>
      </c>
      <c r="F73" s="112">
        <f t="shared" si="4"/>
        <v>1224.52</v>
      </c>
      <c r="G73" s="291"/>
      <c r="H73" s="78">
        <f t="shared" si="6"/>
        <v>0</v>
      </c>
    </row>
    <row r="74" spans="1:9" x14ac:dyDescent="0.3">
      <c r="A74" s="114" t="s">
        <v>126</v>
      </c>
      <c r="B74" s="125" t="s">
        <v>127</v>
      </c>
      <c r="C74" s="115" t="s">
        <v>79</v>
      </c>
      <c r="D74" s="117">
        <v>1027</v>
      </c>
      <c r="E74" s="118">
        <f t="shared" si="5"/>
        <v>1242.67</v>
      </c>
      <c r="F74" s="76">
        <f t="shared" si="4"/>
        <v>1242.67</v>
      </c>
      <c r="G74" s="292"/>
      <c r="H74" s="79">
        <f t="shared" si="6"/>
        <v>0</v>
      </c>
    </row>
    <row r="75" spans="1:9" ht="19.2" customHeight="1" x14ac:dyDescent="0.3">
      <c r="A75" s="32"/>
      <c r="B75" s="38" t="s">
        <v>128</v>
      </c>
      <c r="C75" s="47"/>
      <c r="D75" s="48"/>
      <c r="E75" s="49"/>
      <c r="F75" s="66"/>
      <c r="G75" s="83"/>
      <c r="H75" s="69"/>
      <c r="I75" s="2"/>
    </row>
    <row r="76" spans="1:9" ht="14.4" customHeight="1" x14ac:dyDescent="0.3">
      <c r="A76" s="106" t="s">
        <v>129</v>
      </c>
      <c r="B76" s="124" t="s">
        <v>130</v>
      </c>
      <c r="C76" s="107" t="s">
        <v>79</v>
      </c>
      <c r="D76" s="109">
        <v>1376</v>
      </c>
      <c r="E76" s="110">
        <f t="shared" si="5"/>
        <v>1664.96</v>
      </c>
      <c r="F76" s="75">
        <f t="shared" si="4"/>
        <v>1664.96</v>
      </c>
      <c r="G76" s="86"/>
      <c r="H76" s="77">
        <f t="shared" si="6"/>
        <v>0</v>
      </c>
    </row>
    <row r="77" spans="1:9" ht="14.4" customHeight="1" x14ac:dyDescent="0.3">
      <c r="A77" s="111" t="s">
        <v>131</v>
      </c>
      <c r="B77" s="18" t="s">
        <v>132</v>
      </c>
      <c r="C77" s="20" t="s">
        <v>33</v>
      </c>
      <c r="D77" s="25">
        <v>1274</v>
      </c>
      <c r="E77" s="26">
        <f t="shared" si="5"/>
        <v>1541.54</v>
      </c>
      <c r="F77" s="112">
        <f t="shared" si="4"/>
        <v>1541.54</v>
      </c>
      <c r="G77" s="291"/>
      <c r="H77" s="78">
        <f t="shared" si="6"/>
        <v>0</v>
      </c>
    </row>
    <row r="78" spans="1:9" ht="14.4" customHeight="1" x14ac:dyDescent="0.3">
      <c r="A78" s="111" t="s">
        <v>133</v>
      </c>
      <c r="B78" s="18" t="s">
        <v>134</v>
      </c>
      <c r="C78" s="20" t="s">
        <v>33</v>
      </c>
      <c r="D78" s="25">
        <v>1274</v>
      </c>
      <c r="E78" s="26">
        <f t="shared" si="5"/>
        <v>1541.54</v>
      </c>
      <c r="F78" s="112">
        <f t="shared" si="4"/>
        <v>1541.54</v>
      </c>
      <c r="G78" s="290"/>
      <c r="H78" s="78">
        <f t="shared" si="6"/>
        <v>0</v>
      </c>
    </row>
    <row r="79" spans="1:9" ht="14.4" customHeight="1" x14ac:dyDescent="0.3">
      <c r="A79" s="114" t="s">
        <v>135</v>
      </c>
      <c r="B79" s="125" t="s">
        <v>136</v>
      </c>
      <c r="C79" s="115" t="s">
        <v>79</v>
      </c>
      <c r="D79" s="117">
        <v>1347</v>
      </c>
      <c r="E79" s="118">
        <f t="shared" si="5"/>
        <v>1629.87</v>
      </c>
      <c r="F79" s="76">
        <f t="shared" si="4"/>
        <v>1629.87</v>
      </c>
      <c r="G79" s="87"/>
      <c r="H79" s="79">
        <f t="shared" si="6"/>
        <v>0</v>
      </c>
    </row>
    <row r="80" spans="1:9" ht="19.95" customHeight="1" x14ac:dyDescent="0.3">
      <c r="A80" s="32"/>
      <c r="B80" s="38" t="s">
        <v>137</v>
      </c>
      <c r="C80" s="47"/>
      <c r="D80" s="48"/>
      <c r="E80" s="49"/>
      <c r="F80" s="66"/>
      <c r="G80" s="83"/>
      <c r="H80" s="69"/>
    </row>
    <row r="81" spans="1:10" ht="27.6" x14ac:dyDescent="0.3">
      <c r="A81" s="126" t="s">
        <v>138</v>
      </c>
      <c r="B81" s="107" t="s">
        <v>139</v>
      </c>
      <c r="C81" s="124" t="s">
        <v>79</v>
      </c>
      <c r="D81" s="109">
        <v>1092</v>
      </c>
      <c r="E81" s="110">
        <f t="shared" si="5"/>
        <v>1321.32</v>
      </c>
      <c r="F81" s="75">
        <f t="shared" si="4"/>
        <v>1321.32</v>
      </c>
      <c r="G81" s="86"/>
      <c r="H81" s="77">
        <f t="shared" si="6"/>
        <v>0</v>
      </c>
    </row>
    <row r="82" spans="1:10" ht="27.6" x14ac:dyDescent="0.3">
      <c r="A82" s="127" t="s">
        <v>140</v>
      </c>
      <c r="B82" s="20" t="s">
        <v>141</v>
      </c>
      <c r="C82" s="18" t="s">
        <v>142</v>
      </c>
      <c r="D82" s="25">
        <v>903</v>
      </c>
      <c r="E82" s="26">
        <f t="shared" si="5"/>
        <v>1092.6299999999999</v>
      </c>
      <c r="F82" s="112">
        <f t="shared" si="4"/>
        <v>1092.6299999999999</v>
      </c>
      <c r="G82" s="291"/>
      <c r="H82" s="78">
        <f t="shared" si="6"/>
        <v>0</v>
      </c>
    </row>
    <row r="83" spans="1:10" x14ac:dyDescent="0.3">
      <c r="A83" s="111" t="s">
        <v>143</v>
      </c>
      <c r="B83" s="20" t="s">
        <v>656</v>
      </c>
      <c r="C83" s="18" t="s">
        <v>33</v>
      </c>
      <c r="D83" s="25">
        <v>1231</v>
      </c>
      <c r="E83" s="26">
        <f t="shared" si="5"/>
        <v>1489.51</v>
      </c>
      <c r="F83" s="112">
        <f t="shared" si="4"/>
        <v>1489.51</v>
      </c>
      <c r="G83" s="291"/>
      <c r="H83" s="78">
        <f t="shared" si="6"/>
        <v>0</v>
      </c>
    </row>
    <row r="84" spans="1:10" ht="14.4" customHeight="1" x14ac:dyDescent="0.3">
      <c r="A84" s="114" t="s">
        <v>144</v>
      </c>
      <c r="B84" s="115" t="s">
        <v>145</v>
      </c>
      <c r="C84" s="115" t="s">
        <v>146</v>
      </c>
      <c r="D84" s="117">
        <v>437</v>
      </c>
      <c r="E84" s="118">
        <f t="shared" si="5"/>
        <v>528.77</v>
      </c>
      <c r="F84" s="76">
        <f t="shared" si="4"/>
        <v>528.77</v>
      </c>
      <c r="G84" s="292"/>
      <c r="H84" s="79">
        <f t="shared" si="6"/>
        <v>0</v>
      </c>
    </row>
    <row r="85" spans="1:10" ht="14.4" customHeight="1" x14ac:dyDescent="0.3">
      <c r="A85" s="52"/>
      <c r="B85" s="44"/>
      <c r="C85" s="44"/>
      <c r="D85" s="45"/>
      <c r="E85" s="46"/>
      <c r="F85" s="66"/>
      <c r="G85" s="83"/>
      <c r="H85" s="69"/>
    </row>
    <row r="86" spans="1:10" ht="19.2" customHeight="1" x14ac:dyDescent="0.3">
      <c r="A86" s="346" t="s">
        <v>147</v>
      </c>
      <c r="B86" s="346"/>
      <c r="C86" s="346"/>
      <c r="D86" s="346"/>
      <c r="E86" s="346"/>
      <c r="F86" s="73"/>
      <c r="G86" s="84"/>
      <c r="H86" s="74"/>
    </row>
    <row r="87" spans="1:10" ht="19.95" customHeight="1" x14ac:dyDescent="0.3">
      <c r="A87" s="52"/>
      <c r="B87" s="53" t="s">
        <v>148</v>
      </c>
      <c r="C87" s="44"/>
      <c r="D87" s="45"/>
      <c r="E87" s="46"/>
      <c r="F87" s="66"/>
      <c r="G87" s="83"/>
      <c r="H87" s="69"/>
    </row>
    <row r="88" spans="1:10" ht="14.4" customHeight="1" x14ac:dyDescent="0.3">
      <c r="A88" s="106" t="s">
        <v>149</v>
      </c>
      <c r="B88" s="124" t="s">
        <v>150</v>
      </c>
      <c r="C88" s="122" t="s">
        <v>151</v>
      </c>
      <c r="D88" s="109">
        <v>590</v>
      </c>
      <c r="E88" s="110">
        <f t="shared" si="5"/>
        <v>713.9</v>
      </c>
      <c r="F88" s="75">
        <f t="shared" ref="F88:F118" si="7">(1-$F$2)*E88</f>
        <v>713.9</v>
      </c>
      <c r="G88" s="86"/>
      <c r="H88" s="77">
        <f t="shared" si="6"/>
        <v>0</v>
      </c>
    </row>
    <row r="89" spans="1:10" ht="14.4" customHeight="1" x14ac:dyDescent="0.3">
      <c r="A89" s="111" t="s">
        <v>152</v>
      </c>
      <c r="B89" s="18" t="s">
        <v>153</v>
      </c>
      <c r="C89" s="19" t="s">
        <v>151</v>
      </c>
      <c r="D89" s="25">
        <v>685</v>
      </c>
      <c r="E89" s="26">
        <f t="shared" si="5"/>
        <v>828.85</v>
      </c>
      <c r="F89" s="112">
        <f t="shared" si="7"/>
        <v>828.85</v>
      </c>
      <c r="G89" s="291"/>
      <c r="H89" s="78">
        <f t="shared" si="6"/>
        <v>0</v>
      </c>
    </row>
    <row r="90" spans="1:10" ht="14.4" customHeight="1" x14ac:dyDescent="0.3">
      <c r="A90" s="114" t="s">
        <v>154</v>
      </c>
      <c r="B90" s="125" t="s">
        <v>155</v>
      </c>
      <c r="C90" s="123" t="s">
        <v>156</v>
      </c>
      <c r="D90" s="117">
        <v>510</v>
      </c>
      <c r="E90" s="118">
        <f t="shared" si="5"/>
        <v>617.1</v>
      </c>
      <c r="F90" s="76">
        <f t="shared" si="7"/>
        <v>617.1</v>
      </c>
      <c r="G90" s="292"/>
      <c r="H90" s="79">
        <f t="shared" si="6"/>
        <v>0</v>
      </c>
    </row>
    <row r="91" spans="1:10" ht="14.4" customHeight="1" x14ac:dyDescent="0.3">
      <c r="A91" s="52"/>
      <c r="B91" s="32"/>
      <c r="C91" s="52"/>
      <c r="D91" s="45"/>
      <c r="E91" s="46"/>
      <c r="F91" s="66"/>
      <c r="G91" s="83"/>
      <c r="H91" s="69"/>
    </row>
    <row r="92" spans="1:10" ht="19.2" customHeight="1" x14ac:dyDescent="0.3">
      <c r="A92" s="346" t="s">
        <v>157</v>
      </c>
      <c r="B92" s="346"/>
      <c r="C92" s="346"/>
      <c r="D92" s="346"/>
      <c r="E92" s="346"/>
      <c r="F92" s="73"/>
      <c r="G92" s="84"/>
      <c r="H92" s="74"/>
    </row>
    <row r="93" spans="1:10" ht="19.95" customHeight="1" x14ac:dyDescent="0.3">
      <c r="A93" s="52"/>
      <c r="B93" s="38" t="s">
        <v>158</v>
      </c>
      <c r="C93" s="54"/>
      <c r="D93" s="48"/>
      <c r="E93" s="49"/>
      <c r="F93" s="66"/>
      <c r="G93" s="83"/>
      <c r="H93" s="69"/>
    </row>
    <row r="94" spans="1:10" ht="15" x14ac:dyDescent="0.3">
      <c r="A94" s="106" t="s">
        <v>159</v>
      </c>
      <c r="B94" s="107" t="s">
        <v>617</v>
      </c>
      <c r="C94" s="122" t="s">
        <v>151</v>
      </c>
      <c r="D94" s="109">
        <v>558</v>
      </c>
      <c r="E94" s="110">
        <f t="shared" si="5"/>
        <v>675.18</v>
      </c>
      <c r="F94" s="75">
        <f t="shared" si="7"/>
        <v>675.18</v>
      </c>
      <c r="G94" s="289"/>
      <c r="H94" s="77">
        <f t="shared" si="6"/>
        <v>0</v>
      </c>
      <c r="J94" s="196"/>
    </row>
    <row r="95" spans="1:10" ht="28.8" x14ac:dyDescent="0.3">
      <c r="A95" s="114" t="s">
        <v>160</v>
      </c>
      <c r="B95" s="115" t="s">
        <v>616</v>
      </c>
      <c r="C95" s="123" t="s">
        <v>151</v>
      </c>
      <c r="D95" s="117">
        <v>581</v>
      </c>
      <c r="E95" s="118">
        <f t="shared" si="5"/>
        <v>703.01</v>
      </c>
      <c r="F95" s="76">
        <f t="shared" si="7"/>
        <v>703.01</v>
      </c>
      <c r="G95" s="87"/>
      <c r="H95" s="79">
        <f t="shared" si="6"/>
        <v>0</v>
      </c>
      <c r="J95" s="196"/>
    </row>
    <row r="96" spans="1:10" ht="19.95" customHeight="1" x14ac:dyDescent="0.3">
      <c r="A96" s="43"/>
      <c r="B96" s="38" t="s">
        <v>161</v>
      </c>
      <c r="C96" s="54"/>
      <c r="D96" s="48"/>
      <c r="E96" s="49"/>
      <c r="F96" s="66"/>
      <c r="G96" s="83"/>
      <c r="H96" s="69"/>
      <c r="J96" s="196"/>
    </row>
    <row r="97" spans="1:10" ht="27" x14ac:dyDescent="0.3">
      <c r="A97" s="106" t="s">
        <v>162</v>
      </c>
      <c r="B97" s="195" t="s">
        <v>615</v>
      </c>
      <c r="C97" s="107" t="s">
        <v>163</v>
      </c>
      <c r="D97" s="109">
        <v>528</v>
      </c>
      <c r="E97" s="110">
        <f t="shared" si="5"/>
        <v>638.88</v>
      </c>
      <c r="F97" s="75">
        <f t="shared" si="7"/>
        <v>638.88</v>
      </c>
      <c r="G97" s="86"/>
      <c r="H97" s="77">
        <f t="shared" si="6"/>
        <v>0</v>
      </c>
      <c r="J97" s="196"/>
    </row>
    <row r="98" spans="1:10" ht="15" x14ac:dyDescent="0.3">
      <c r="A98" s="111" t="s">
        <v>164</v>
      </c>
      <c r="B98" s="198" t="s">
        <v>620</v>
      </c>
      <c r="C98" s="20" t="s">
        <v>163</v>
      </c>
      <c r="D98" s="25">
        <v>655</v>
      </c>
      <c r="E98" s="26">
        <f t="shared" si="5"/>
        <v>792.55</v>
      </c>
      <c r="F98" s="112">
        <f t="shared" si="7"/>
        <v>792.55</v>
      </c>
      <c r="G98" s="291"/>
      <c r="H98" s="78">
        <f t="shared" si="6"/>
        <v>0</v>
      </c>
      <c r="J98" s="197"/>
    </row>
    <row r="99" spans="1:10" ht="15" x14ac:dyDescent="0.3">
      <c r="A99" s="111" t="s">
        <v>165</v>
      </c>
      <c r="B99" s="24" t="s">
        <v>619</v>
      </c>
      <c r="C99" s="20" t="s">
        <v>163</v>
      </c>
      <c r="D99" s="25">
        <v>673</v>
      </c>
      <c r="E99" s="26">
        <f t="shared" si="5"/>
        <v>814.32999999999993</v>
      </c>
      <c r="F99" s="112">
        <f t="shared" si="7"/>
        <v>814.32999999999993</v>
      </c>
      <c r="G99" s="291"/>
      <c r="H99" s="78">
        <f t="shared" si="6"/>
        <v>0</v>
      </c>
      <c r="J99" s="197"/>
    </row>
    <row r="100" spans="1:10" ht="14.4" customHeight="1" x14ac:dyDescent="0.3">
      <c r="A100" s="111" t="s">
        <v>166</v>
      </c>
      <c r="B100" s="20" t="s">
        <v>618</v>
      </c>
      <c r="C100" s="20" t="s">
        <v>163</v>
      </c>
      <c r="D100" s="25">
        <v>757</v>
      </c>
      <c r="E100" s="26">
        <f t="shared" si="5"/>
        <v>915.97</v>
      </c>
      <c r="F100" s="112">
        <f t="shared" si="7"/>
        <v>915.97</v>
      </c>
      <c r="G100" s="291"/>
      <c r="H100" s="78">
        <f t="shared" si="6"/>
        <v>0</v>
      </c>
    </row>
    <row r="101" spans="1:10" ht="15" x14ac:dyDescent="0.3">
      <c r="A101" s="114" t="s">
        <v>167</v>
      </c>
      <c r="B101" s="115" t="s">
        <v>621</v>
      </c>
      <c r="C101" s="115" t="s">
        <v>163</v>
      </c>
      <c r="D101" s="117">
        <v>546</v>
      </c>
      <c r="E101" s="118">
        <f t="shared" si="5"/>
        <v>660.66</v>
      </c>
      <c r="F101" s="76">
        <f t="shared" si="7"/>
        <v>660.66</v>
      </c>
      <c r="G101" s="292"/>
      <c r="H101" s="79">
        <f t="shared" si="6"/>
        <v>0</v>
      </c>
    </row>
    <row r="102" spans="1:10" ht="15" customHeight="1" x14ac:dyDescent="0.3">
      <c r="A102" s="52"/>
      <c r="B102" s="44"/>
      <c r="C102" s="44"/>
      <c r="D102" s="45"/>
      <c r="E102" s="46"/>
      <c r="F102" s="66"/>
      <c r="G102" s="83"/>
      <c r="H102" s="69"/>
    </row>
    <row r="103" spans="1:10" ht="19.2" customHeight="1" x14ac:dyDescent="0.3">
      <c r="A103" s="347" t="s">
        <v>168</v>
      </c>
      <c r="B103" s="347"/>
      <c r="C103" s="347"/>
      <c r="D103" s="347"/>
      <c r="E103" s="347"/>
      <c r="F103" s="71"/>
      <c r="G103" s="85"/>
      <c r="H103" s="72"/>
    </row>
    <row r="104" spans="1:10" ht="19.95" customHeight="1" x14ac:dyDescent="0.3">
      <c r="A104" s="32"/>
      <c r="B104" s="55" t="s">
        <v>169</v>
      </c>
      <c r="C104" s="47"/>
      <c r="D104" s="48"/>
      <c r="E104" s="49"/>
      <c r="F104" s="66"/>
      <c r="G104" s="83"/>
      <c r="H104" s="69"/>
    </row>
    <row r="105" spans="1:10" x14ac:dyDescent="0.3">
      <c r="A105" s="32"/>
      <c r="B105" s="56" t="s">
        <v>170</v>
      </c>
      <c r="C105" s="47"/>
      <c r="D105" s="48"/>
      <c r="E105" s="49"/>
      <c r="F105" s="66"/>
      <c r="G105" s="83"/>
      <c r="H105" s="69"/>
    </row>
    <row r="106" spans="1:10" ht="14.4" customHeight="1" x14ac:dyDescent="0.3">
      <c r="A106" s="106" t="s">
        <v>171</v>
      </c>
      <c r="B106" s="107" t="s">
        <v>172</v>
      </c>
      <c r="C106" s="108" t="s">
        <v>173</v>
      </c>
      <c r="D106" s="119">
        <v>1034</v>
      </c>
      <c r="E106" s="110">
        <f t="shared" si="5"/>
        <v>1251.1399999999999</v>
      </c>
      <c r="F106" s="75">
        <f t="shared" si="7"/>
        <v>1251.1399999999999</v>
      </c>
      <c r="G106" s="289"/>
      <c r="H106" s="77">
        <f t="shared" si="6"/>
        <v>0</v>
      </c>
    </row>
    <row r="107" spans="1:10" ht="14.4" customHeight="1" x14ac:dyDescent="0.3">
      <c r="A107" s="111" t="s">
        <v>174</v>
      </c>
      <c r="B107" s="20" t="s">
        <v>175</v>
      </c>
      <c r="C107" s="21" t="s">
        <v>176</v>
      </c>
      <c r="D107" s="29">
        <v>801</v>
      </c>
      <c r="E107" s="26">
        <f t="shared" si="5"/>
        <v>969.20999999999992</v>
      </c>
      <c r="F107" s="112">
        <f t="shared" si="7"/>
        <v>969.20999999999992</v>
      </c>
      <c r="G107" s="290"/>
      <c r="H107" s="78">
        <f t="shared" si="6"/>
        <v>0</v>
      </c>
    </row>
    <row r="108" spans="1:10" ht="14.4" customHeight="1" x14ac:dyDescent="0.3">
      <c r="A108" s="111" t="s">
        <v>177</v>
      </c>
      <c r="B108" s="20" t="s">
        <v>178</v>
      </c>
      <c r="C108" s="21" t="s">
        <v>176</v>
      </c>
      <c r="D108" s="29">
        <v>364</v>
      </c>
      <c r="E108" s="26">
        <f t="shared" si="5"/>
        <v>440.44</v>
      </c>
      <c r="F108" s="112">
        <f t="shared" si="7"/>
        <v>440.44</v>
      </c>
      <c r="G108" s="113"/>
      <c r="H108" s="78">
        <f t="shared" si="6"/>
        <v>0</v>
      </c>
    </row>
    <row r="109" spans="1:10" ht="14.4" customHeight="1" x14ac:dyDescent="0.3">
      <c r="A109" s="111" t="s">
        <v>179</v>
      </c>
      <c r="B109" s="20" t="s">
        <v>180</v>
      </c>
      <c r="C109" s="21" t="s">
        <v>176</v>
      </c>
      <c r="D109" s="29">
        <v>692</v>
      </c>
      <c r="E109" s="26">
        <f t="shared" si="5"/>
        <v>837.31999999999994</v>
      </c>
      <c r="F109" s="112">
        <f t="shared" si="7"/>
        <v>837.31999999999994</v>
      </c>
      <c r="G109" s="290"/>
      <c r="H109" s="78">
        <f t="shared" si="6"/>
        <v>0</v>
      </c>
    </row>
    <row r="110" spans="1:10" ht="14.4" customHeight="1" x14ac:dyDescent="0.3">
      <c r="A110" s="111" t="s">
        <v>181</v>
      </c>
      <c r="B110" s="20" t="s">
        <v>182</v>
      </c>
      <c r="C110" s="21" t="s">
        <v>151</v>
      </c>
      <c r="D110" s="29">
        <v>291</v>
      </c>
      <c r="E110" s="26">
        <f t="shared" si="5"/>
        <v>352.11</v>
      </c>
      <c r="F110" s="112">
        <f t="shared" si="7"/>
        <v>352.11</v>
      </c>
      <c r="G110" s="290"/>
      <c r="H110" s="78">
        <f t="shared" si="6"/>
        <v>0</v>
      </c>
    </row>
    <row r="111" spans="1:10" ht="15" x14ac:dyDescent="0.3">
      <c r="A111" s="114" t="s">
        <v>183</v>
      </c>
      <c r="B111" s="120" t="s">
        <v>184</v>
      </c>
      <c r="C111" s="116" t="s">
        <v>185</v>
      </c>
      <c r="D111" s="121">
        <v>581</v>
      </c>
      <c r="E111" s="118">
        <f t="shared" si="5"/>
        <v>703.01</v>
      </c>
      <c r="F111" s="76">
        <f t="shared" si="7"/>
        <v>703.01</v>
      </c>
      <c r="G111" s="87"/>
      <c r="H111" s="79">
        <f t="shared" si="6"/>
        <v>0</v>
      </c>
    </row>
    <row r="112" spans="1:10" s="9" customFormat="1" x14ac:dyDescent="0.3">
      <c r="A112" s="45"/>
      <c r="B112" s="56" t="s">
        <v>186</v>
      </c>
      <c r="C112" s="57"/>
      <c r="D112" s="58"/>
      <c r="E112" s="59"/>
      <c r="F112" s="66"/>
      <c r="G112" s="83"/>
      <c r="H112" s="69"/>
    </row>
    <row r="113" spans="1:8" ht="14.4" customHeight="1" x14ac:dyDescent="0.3">
      <c r="A113" s="106" t="s">
        <v>187</v>
      </c>
      <c r="B113" s="107" t="s">
        <v>188</v>
      </c>
      <c r="C113" s="108" t="s">
        <v>176</v>
      </c>
      <c r="D113" s="109">
        <v>1092</v>
      </c>
      <c r="E113" s="110">
        <f t="shared" si="5"/>
        <v>1321.32</v>
      </c>
      <c r="F113" s="75">
        <f t="shared" si="7"/>
        <v>1321.32</v>
      </c>
      <c r="G113" s="289"/>
      <c r="H113" s="77">
        <f t="shared" si="6"/>
        <v>0</v>
      </c>
    </row>
    <row r="114" spans="1:8" ht="14.4" customHeight="1" x14ac:dyDescent="0.3">
      <c r="A114" s="111" t="s">
        <v>189</v>
      </c>
      <c r="B114" s="20" t="s">
        <v>190</v>
      </c>
      <c r="C114" s="21" t="s">
        <v>176</v>
      </c>
      <c r="D114" s="25">
        <v>1056</v>
      </c>
      <c r="E114" s="26">
        <f t="shared" si="5"/>
        <v>1277.76</v>
      </c>
      <c r="F114" s="112">
        <f t="shared" si="7"/>
        <v>1277.76</v>
      </c>
      <c r="G114" s="113"/>
      <c r="H114" s="78">
        <f t="shared" si="6"/>
        <v>0</v>
      </c>
    </row>
    <row r="115" spans="1:8" ht="14.4" customHeight="1" x14ac:dyDescent="0.3">
      <c r="A115" s="111" t="s">
        <v>191</v>
      </c>
      <c r="B115" s="20" t="s">
        <v>192</v>
      </c>
      <c r="C115" s="21" t="s">
        <v>176</v>
      </c>
      <c r="D115" s="25">
        <v>837</v>
      </c>
      <c r="E115" s="26">
        <f t="shared" si="5"/>
        <v>1012.77</v>
      </c>
      <c r="F115" s="112">
        <f t="shared" si="7"/>
        <v>1012.77</v>
      </c>
      <c r="G115" s="291"/>
      <c r="H115" s="78">
        <f t="shared" si="6"/>
        <v>0</v>
      </c>
    </row>
    <row r="116" spans="1:8" ht="14.4" customHeight="1" x14ac:dyDescent="0.3">
      <c r="A116" s="111" t="s">
        <v>193</v>
      </c>
      <c r="B116" s="20" t="s">
        <v>194</v>
      </c>
      <c r="C116" s="21" t="s">
        <v>176</v>
      </c>
      <c r="D116" s="25">
        <v>844</v>
      </c>
      <c r="E116" s="26">
        <f t="shared" si="5"/>
        <v>1021.24</v>
      </c>
      <c r="F116" s="112">
        <f t="shared" si="7"/>
        <v>1021.24</v>
      </c>
      <c r="G116" s="290"/>
      <c r="H116" s="78">
        <f t="shared" si="6"/>
        <v>0</v>
      </c>
    </row>
    <row r="117" spans="1:8" ht="14.4" customHeight="1" x14ac:dyDescent="0.3">
      <c r="A117" s="111" t="s">
        <v>195</v>
      </c>
      <c r="B117" s="20" t="s">
        <v>196</v>
      </c>
      <c r="C117" s="21" t="s">
        <v>197</v>
      </c>
      <c r="D117" s="25">
        <v>692</v>
      </c>
      <c r="E117" s="26">
        <f t="shared" si="5"/>
        <v>837.31999999999994</v>
      </c>
      <c r="F117" s="112">
        <f t="shared" si="7"/>
        <v>837.31999999999994</v>
      </c>
      <c r="G117" s="113"/>
      <c r="H117" s="78">
        <f t="shared" si="6"/>
        <v>0</v>
      </c>
    </row>
    <row r="118" spans="1:8" ht="14.4" customHeight="1" x14ac:dyDescent="0.3">
      <c r="A118" s="114" t="s">
        <v>198</v>
      </c>
      <c r="B118" s="115" t="s">
        <v>199</v>
      </c>
      <c r="C118" s="116" t="s">
        <v>200</v>
      </c>
      <c r="D118" s="117">
        <v>946</v>
      </c>
      <c r="E118" s="118">
        <f t="shared" si="5"/>
        <v>1144.6599999999999</v>
      </c>
      <c r="F118" s="76">
        <f t="shared" si="7"/>
        <v>1144.6599999999999</v>
      </c>
      <c r="G118" s="292"/>
      <c r="H118" s="79">
        <f t="shared" si="6"/>
        <v>0</v>
      </c>
    </row>
    <row r="119" spans="1:8" s="6" customFormat="1" x14ac:dyDescent="0.3">
      <c r="A119" s="344" t="s">
        <v>201</v>
      </c>
      <c r="B119" s="344"/>
      <c r="C119" s="344"/>
      <c r="D119" s="344"/>
      <c r="E119" s="344"/>
      <c r="F119" s="104"/>
      <c r="G119" s="105" t="s">
        <v>202</v>
      </c>
      <c r="H119" s="138">
        <f>SUM(H6:H118)/1.21</f>
        <v>0</v>
      </c>
    </row>
    <row r="120" spans="1:8" x14ac:dyDescent="0.3">
      <c r="F120" s="80"/>
      <c r="G120" s="81" t="s">
        <v>203</v>
      </c>
      <c r="H120" s="338">
        <f>H119*1.21</f>
        <v>0</v>
      </c>
    </row>
    <row r="126" spans="1:8" x14ac:dyDescent="0.3">
      <c r="B126" s="7"/>
    </row>
  </sheetData>
  <mergeCells count="6">
    <mergeCell ref="A119:E119"/>
    <mergeCell ref="C1:E1"/>
    <mergeCell ref="A4:E4"/>
    <mergeCell ref="A86:E86"/>
    <mergeCell ref="A92:E92"/>
    <mergeCell ref="A103:E10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1"/>
  <sheetViews>
    <sheetView tabSelected="1" topLeftCell="A13" zoomScaleNormal="100" workbookViewId="0">
      <selection activeCell="K17" sqref="K17"/>
    </sheetView>
  </sheetViews>
  <sheetFormatPr defaultRowHeight="14.4" x14ac:dyDescent="0.3"/>
  <cols>
    <col min="1" max="1" width="13" customWidth="1"/>
    <col min="2" max="2" width="12.33203125" bestFit="1" customWidth="1"/>
    <col min="3" max="3" width="12.109375" customWidth="1"/>
    <col min="4" max="4" width="50.33203125" bestFit="1" customWidth="1"/>
    <col min="5" max="6" width="9.109375" bestFit="1" customWidth="1"/>
    <col min="7" max="7" width="8.6640625" customWidth="1"/>
    <col min="8" max="8" width="11.33203125" bestFit="1" customWidth="1"/>
    <col min="9" max="9" width="10.88671875" customWidth="1"/>
    <col min="11" max="11" width="47.6640625" bestFit="1" customWidth="1"/>
  </cols>
  <sheetData>
    <row r="1" spans="1:11" ht="33.9" customHeight="1" x14ac:dyDescent="0.3">
      <c r="A1" s="4"/>
      <c r="B1" s="343" t="s">
        <v>325</v>
      </c>
      <c r="C1" s="343"/>
      <c r="D1" s="343"/>
      <c r="E1" s="343" t="s">
        <v>697</v>
      </c>
      <c r="F1" s="343"/>
      <c r="G1" s="343"/>
      <c r="H1" s="343"/>
      <c r="I1" s="324"/>
    </row>
    <row r="2" spans="1:11" s="16" customFormat="1" ht="48" customHeight="1" x14ac:dyDescent="0.3">
      <c r="A2" s="35"/>
      <c r="B2" s="36" t="s">
        <v>4</v>
      </c>
      <c r="C2" s="35" t="s">
        <v>5</v>
      </c>
      <c r="D2" s="35" t="s">
        <v>6</v>
      </c>
      <c r="E2" s="35" t="s">
        <v>706</v>
      </c>
      <c r="F2" s="35" t="s">
        <v>707</v>
      </c>
      <c r="G2" s="97" t="s">
        <v>2</v>
      </c>
      <c r="H2" s="35" t="s">
        <v>3</v>
      </c>
      <c r="I2" s="35" t="s">
        <v>692</v>
      </c>
    </row>
    <row r="3" spans="1:11" ht="6" customHeight="1" x14ac:dyDescent="0.3">
      <c r="A3" s="3"/>
      <c r="B3" s="4"/>
      <c r="C3" s="3"/>
      <c r="D3" s="3"/>
      <c r="E3" s="8"/>
      <c r="F3" s="349"/>
      <c r="G3" s="349"/>
      <c r="H3" s="349"/>
      <c r="I3" s="201"/>
    </row>
    <row r="4" spans="1:11" ht="19.2" customHeight="1" x14ac:dyDescent="0.3">
      <c r="A4" s="351" t="s">
        <v>676</v>
      </c>
      <c r="B4" s="352"/>
      <c r="C4" s="352"/>
      <c r="D4" s="352"/>
      <c r="E4" s="352"/>
      <c r="F4" s="352"/>
      <c r="G4" s="326"/>
      <c r="H4" s="327"/>
      <c r="I4" s="325"/>
    </row>
    <row r="5" spans="1:11" ht="60.6" customHeight="1" x14ac:dyDescent="0.3">
      <c r="A5" s="299"/>
      <c r="B5" s="340" t="s">
        <v>339</v>
      </c>
      <c r="C5" s="323" t="s">
        <v>340</v>
      </c>
      <c r="D5" s="319" t="s">
        <v>700</v>
      </c>
      <c r="E5" s="302">
        <v>1514</v>
      </c>
      <c r="F5" s="303">
        <v>1832</v>
      </c>
      <c r="G5" s="309"/>
      <c r="H5" s="330">
        <f t="shared" ref="H5:H29" si="0">F5*G5</f>
        <v>0</v>
      </c>
      <c r="I5" s="331">
        <v>2670</v>
      </c>
    </row>
    <row r="6" spans="1:11" ht="69.599999999999994" customHeight="1" x14ac:dyDescent="0.3">
      <c r="A6" s="307"/>
      <c r="B6" s="340" t="s">
        <v>693</v>
      </c>
      <c r="C6" s="314" t="s">
        <v>661</v>
      </c>
      <c r="D6" s="319" t="s">
        <v>684</v>
      </c>
      <c r="E6" s="308">
        <f t="shared" ref="E6:E12" si="1">F6/1.21</f>
        <v>1274.3801652892562</v>
      </c>
      <c r="F6" s="303">
        <v>1542</v>
      </c>
      <c r="G6" s="309"/>
      <c r="H6" s="330">
        <f t="shared" si="0"/>
        <v>0</v>
      </c>
      <c r="I6" s="331">
        <v>2968</v>
      </c>
    </row>
    <row r="7" spans="1:11" ht="69.599999999999994" customHeight="1" x14ac:dyDescent="0.3">
      <c r="A7" s="307"/>
      <c r="B7" s="313" t="s">
        <v>663</v>
      </c>
      <c r="C7" s="318" t="s">
        <v>664</v>
      </c>
      <c r="D7" s="319" t="s">
        <v>701</v>
      </c>
      <c r="E7" s="308">
        <f t="shared" si="1"/>
        <v>2396.6942148760331</v>
      </c>
      <c r="F7" s="303">
        <v>2900</v>
      </c>
      <c r="G7" s="309"/>
      <c r="H7" s="330">
        <f t="shared" si="0"/>
        <v>0</v>
      </c>
      <c r="I7" s="331">
        <v>4440</v>
      </c>
    </row>
    <row r="8" spans="1:11" ht="57.6" x14ac:dyDescent="0.3">
      <c r="A8" s="307"/>
      <c r="B8" s="313" t="s">
        <v>665</v>
      </c>
      <c r="C8" s="318" t="s">
        <v>666</v>
      </c>
      <c r="D8" s="319" t="s">
        <v>702</v>
      </c>
      <c r="E8" s="308">
        <f t="shared" si="1"/>
        <v>1133.8842975206612</v>
      </c>
      <c r="F8" s="303">
        <v>1372</v>
      </c>
      <c r="G8" s="309"/>
      <c r="H8" s="330">
        <f t="shared" si="0"/>
        <v>0</v>
      </c>
      <c r="I8" s="331">
        <v>1947</v>
      </c>
    </row>
    <row r="9" spans="1:11" ht="57.6" x14ac:dyDescent="0.3">
      <c r="A9" s="307"/>
      <c r="B9" s="340" t="s">
        <v>667</v>
      </c>
      <c r="C9" s="318" t="s">
        <v>668</v>
      </c>
      <c r="D9" s="319" t="s">
        <v>669</v>
      </c>
      <c r="E9" s="308">
        <f t="shared" si="1"/>
        <v>678.51239669421489</v>
      </c>
      <c r="F9" s="303">
        <v>821</v>
      </c>
      <c r="G9" s="309"/>
      <c r="H9" s="330">
        <f t="shared" si="0"/>
        <v>0</v>
      </c>
      <c r="I9" s="331">
        <v>1337</v>
      </c>
    </row>
    <row r="10" spans="1:11" ht="63.6" customHeight="1" x14ac:dyDescent="0.3">
      <c r="A10" s="307"/>
      <c r="B10" s="339" t="s">
        <v>671</v>
      </c>
      <c r="C10" s="318" t="s">
        <v>670</v>
      </c>
      <c r="D10" s="319" t="s">
        <v>703</v>
      </c>
      <c r="E10" s="308">
        <f t="shared" si="1"/>
        <v>832.23140495867767</v>
      </c>
      <c r="F10" s="303">
        <v>1007</v>
      </c>
      <c r="G10" s="309"/>
      <c r="H10" s="330">
        <f t="shared" si="0"/>
        <v>0</v>
      </c>
      <c r="I10" s="331">
        <v>1807</v>
      </c>
    </row>
    <row r="11" spans="1:11" ht="57.6" x14ac:dyDescent="0.3">
      <c r="A11" s="307"/>
      <c r="B11" s="339" t="s">
        <v>672</v>
      </c>
      <c r="C11" s="318" t="s">
        <v>673</v>
      </c>
      <c r="D11" s="319" t="s">
        <v>704</v>
      </c>
      <c r="E11" s="308">
        <f t="shared" si="1"/>
        <v>507.43801652892563</v>
      </c>
      <c r="F11" s="303">
        <v>614</v>
      </c>
      <c r="G11" s="309"/>
      <c r="H11" s="330">
        <f t="shared" si="0"/>
        <v>0</v>
      </c>
      <c r="I11" s="331">
        <v>968</v>
      </c>
    </row>
    <row r="12" spans="1:11" ht="147" x14ac:dyDescent="0.3">
      <c r="A12" s="307"/>
      <c r="B12" s="340" t="s">
        <v>674</v>
      </c>
      <c r="C12" s="314" t="s">
        <v>675</v>
      </c>
      <c r="D12" s="315" t="s">
        <v>678</v>
      </c>
      <c r="E12" s="308">
        <f t="shared" si="1"/>
        <v>1260.3305785123966</v>
      </c>
      <c r="F12" s="303">
        <v>1525</v>
      </c>
      <c r="G12" s="309"/>
      <c r="H12" s="330">
        <f t="shared" si="0"/>
        <v>0</v>
      </c>
      <c r="I12" s="331">
        <v>2292</v>
      </c>
    </row>
    <row r="13" spans="1:11" ht="54" customHeight="1" x14ac:dyDescent="0.3">
      <c r="A13" s="307"/>
      <c r="B13" s="313" t="s">
        <v>685</v>
      </c>
      <c r="C13" s="314" t="s">
        <v>705</v>
      </c>
      <c r="D13" s="319" t="s">
        <v>686</v>
      </c>
      <c r="E13" s="308">
        <v>35</v>
      </c>
      <c r="F13" s="303">
        <v>42</v>
      </c>
      <c r="G13" s="309"/>
      <c r="H13" s="330">
        <f t="shared" si="0"/>
        <v>0</v>
      </c>
      <c r="I13" s="331"/>
    </row>
    <row r="14" spans="1:11" ht="19.8" customHeight="1" x14ac:dyDescent="0.3">
      <c r="A14" s="353" t="s">
        <v>677</v>
      </c>
      <c r="B14" s="353"/>
      <c r="C14" s="353"/>
      <c r="D14" s="353"/>
      <c r="E14" s="353"/>
      <c r="F14" s="353"/>
      <c r="G14" s="316"/>
      <c r="H14" s="332"/>
      <c r="I14" s="334"/>
    </row>
    <row r="15" spans="1:11" ht="55.2" x14ac:dyDescent="0.3">
      <c r="A15" s="307"/>
      <c r="B15" s="341" t="s">
        <v>674</v>
      </c>
      <c r="C15" s="320" t="s">
        <v>679</v>
      </c>
      <c r="D15" s="321" t="s">
        <v>695</v>
      </c>
      <c r="E15" s="308">
        <f>F15/1.21</f>
        <v>5041.3223140495866</v>
      </c>
      <c r="F15" s="303">
        <v>6100</v>
      </c>
      <c r="G15" s="309"/>
      <c r="H15" s="330">
        <f t="shared" ref="H15" si="2">F15*G15</f>
        <v>0</v>
      </c>
      <c r="I15" s="331"/>
    </row>
    <row r="16" spans="1:11" ht="55.2" x14ac:dyDescent="0.3">
      <c r="A16" s="299"/>
      <c r="B16" s="341" t="s">
        <v>339</v>
      </c>
      <c r="C16" s="333" t="s">
        <v>680</v>
      </c>
      <c r="D16" s="321" t="s">
        <v>694</v>
      </c>
      <c r="E16" s="308">
        <f>F16/1.21</f>
        <v>6056.1983471074382</v>
      </c>
      <c r="F16" s="303">
        <v>7328</v>
      </c>
      <c r="G16" s="306"/>
      <c r="H16" s="330">
        <f t="shared" ref="H16:H17" si="3">F16*G16</f>
        <v>0</v>
      </c>
      <c r="I16" s="331"/>
      <c r="K16" s="322"/>
    </row>
    <row r="17" spans="1:9" ht="72" x14ac:dyDescent="0.3">
      <c r="A17" s="299"/>
      <c r="B17" s="341" t="s">
        <v>682</v>
      </c>
      <c r="C17" s="317" t="s">
        <v>681</v>
      </c>
      <c r="D17" s="321" t="s">
        <v>683</v>
      </c>
      <c r="E17" s="302">
        <v>6100</v>
      </c>
      <c r="F17" s="303">
        <f>E17*1.21</f>
        <v>7381</v>
      </c>
      <c r="G17" s="306"/>
      <c r="H17" s="330">
        <f t="shared" si="3"/>
        <v>0</v>
      </c>
      <c r="I17" s="331"/>
    </row>
    <row r="18" spans="1:9" ht="19.95" customHeight="1" x14ac:dyDescent="0.3">
      <c r="A18" s="350" t="s">
        <v>326</v>
      </c>
      <c r="B18" s="350"/>
      <c r="C18" s="350"/>
      <c r="D18" s="350"/>
      <c r="E18" s="350"/>
      <c r="F18" s="350"/>
      <c r="G18" s="157"/>
      <c r="H18" s="157"/>
      <c r="I18" s="328"/>
    </row>
    <row r="19" spans="1:9" ht="55.8" customHeight="1" x14ac:dyDescent="0.3">
      <c r="A19" s="299"/>
      <c r="B19" s="300" t="s">
        <v>327</v>
      </c>
      <c r="C19" s="310" t="s">
        <v>328</v>
      </c>
      <c r="D19" s="342" t="s">
        <v>696</v>
      </c>
      <c r="E19" s="302">
        <v>532</v>
      </c>
      <c r="F19" s="303">
        <v>644</v>
      </c>
      <c r="G19" s="304"/>
      <c r="H19" s="335">
        <f>F19*G19</f>
        <v>0</v>
      </c>
      <c r="I19" s="331">
        <v>980</v>
      </c>
    </row>
    <row r="20" spans="1:9" ht="55.8" customHeight="1" x14ac:dyDescent="0.3">
      <c r="A20" s="299"/>
      <c r="B20" s="300" t="s">
        <v>329</v>
      </c>
      <c r="C20" s="310" t="s">
        <v>330</v>
      </c>
      <c r="D20" s="301" t="s">
        <v>691</v>
      </c>
      <c r="E20" s="302">
        <v>532</v>
      </c>
      <c r="F20" s="303">
        <v>644</v>
      </c>
      <c r="G20" s="304"/>
      <c r="H20" s="335">
        <f>F20*G20</f>
        <v>0</v>
      </c>
      <c r="I20" s="331">
        <v>736</v>
      </c>
    </row>
    <row r="21" spans="1:9" ht="19.95" customHeight="1" x14ac:dyDescent="0.3">
      <c r="A21" s="350" t="s">
        <v>331</v>
      </c>
      <c r="B21" s="350"/>
      <c r="C21" s="350"/>
      <c r="D21" s="350"/>
      <c r="E21" s="350"/>
      <c r="F21" s="350"/>
      <c r="G21" s="156"/>
      <c r="H21" s="157"/>
      <c r="I21" s="328"/>
    </row>
    <row r="22" spans="1:9" ht="34.950000000000003" customHeight="1" x14ac:dyDescent="0.3">
      <c r="A22" s="336"/>
      <c r="B22" s="300" t="s">
        <v>332</v>
      </c>
      <c r="C22" s="310" t="s">
        <v>333</v>
      </c>
      <c r="D22" s="301" t="s">
        <v>690</v>
      </c>
      <c r="E22" s="308">
        <f t="shared" ref="E22:E24" si="4">F22/1.21</f>
        <v>210</v>
      </c>
      <c r="F22" s="337">
        <v>254.1</v>
      </c>
      <c r="G22" s="309"/>
      <c r="H22" s="330">
        <f>F22*G22</f>
        <v>0</v>
      </c>
      <c r="I22" s="331"/>
    </row>
    <row r="23" spans="1:9" ht="34.950000000000003" customHeight="1" x14ac:dyDescent="0.3">
      <c r="A23" s="336"/>
      <c r="B23" s="300" t="s">
        <v>334</v>
      </c>
      <c r="C23" s="310" t="s">
        <v>335</v>
      </c>
      <c r="D23" s="301" t="s">
        <v>689</v>
      </c>
      <c r="E23" s="308">
        <f t="shared" si="4"/>
        <v>210</v>
      </c>
      <c r="F23" s="337">
        <v>254.1</v>
      </c>
      <c r="G23" s="309"/>
      <c r="H23" s="330">
        <f t="shared" ref="H23:H24" si="5">F23*G23</f>
        <v>0</v>
      </c>
      <c r="I23" s="331"/>
    </row>
    <row r="24" spans="1:9" ht="34.950000000000003" customHeight="1" x14ac:dyDescent="0.3">
      <c r="A24" s="336"/>
      <c r="B24" s="300" t="s">
        <v>336</v>
      </c>
      <c r="C24" s="310" t="s">
        <v>337</v>
      </c>
      <c r="D24" s="301" t="s">
        <v>688</v>
      </c>
      <c r="E24" s="308">
        <f t="shared" si="4"/>
        <v>393.38842975206614</v>
      </c>
      <c r="F24" s="337">
        <v>476</v>
      </c>
      <c r="G24" s="309"/>
      <c r="H24" s="330">
        <f t="shared" si="5"/>
        <v>0</v>
      </c>
      <c r="I24" s="331"/>
    </row>
    <row r="25" spans="1:9" ht="19.95" customHeight="1" x14ac:dyDescent="0.3">
      <c r="A25" s="350" t="s">
        <v>338</v>
      </c>
      <c r="B25" s="350"/>
      <c r="C25" s="350"/>
      <c r="D25" s="350"/>
      <c r="E25" s="350"/>
      <c r="F25" s="350"/>
      <c r="G25" s="156"/>
      <c r="H25" s="329"/>
      <c r="I25" s="328"/>
    </row>
    <row r="26" spans="1:9" ht="81" customHeight="1" x14ac:dyDescent="0.3">
      <c r="A26" s="299"/>
      <c r="B26" s="300" t="s">
        <v>662</v>
      </c>
      <c r="C26" s="310" t="s">
        <v>341</v>
      </c>
      <c r="D26" s="301" t="s">
        <v>687</v>
      </c>
      <c r="E26" s="302">
        <v>418</v>
      </c>
      <c r="F26" s="305">
        <f>E26*1.21</f>
        <v>505.78</v>
      </c>
      <c r="G26" s="306"/>
      <c r="H26" s="330">
        <f t="shared" ref="H26" si="6">F26*G26</f>
        <v>0</v>
      </c>
      <c r="I26" s="331">
        <v>113</v>
      </c>
    </row>
    <row r="27" spans="1:9" ht="19.95" customHeight="1" x14ac:dyDescent="0.3">
      <c r="A27" s="348" t="s">
        <v>342</v>
      </c>
      <c r="B27" s="348"/>
      <c r="C27" s="348"/>
      <c r="D27" s="348"/>
      <c r="E27" s="348"/>
      <c r="F27" s="348"/>
      <c r="G27" s="158"/>
      <c r="H27" s="329"/>
      <c r="I27" s="328"/>
    </row>
    <row r="28" spans="1:9" ht="165" customHeight="1" x14ac:dyDescent="0.3">
      <c r="A28" s="311"/>
      <c r="B28" s="300" t="s">
        <v>343</v>
      </c>
      <c r="C28" s="310" t="s">
        <v>344</v>
      </c>
      <c r="D28" s="301" t="s">
        <v>699</v>
      </c>
      <c r="E28" s="308">
        <v>2925</v>
      </c>
      <c r="F28" s="303">
        <v>3539</v>
      </c>
      <c r="G28" s="309"/>
      <c r="H28" s="330">
        <f t="shared" si="0"/>
        <v>0</v>
      </c>
      <c r="I28" s="331">
        <v>10376</v>
      </c>
    </row>
    <row r="29" spans="1:9" ht="55.8" x14ac:dyDescent="0.3">
      <c r="A29" s="311"/>
      <c r="B29" s="312" t="s">
        <v>345</v>
      </c>
      <c r="C29" s="310" t="s">
        <v>346</v>
      </c>
      <c r="D29" s="301" t="s">
        <v>698</v>
      </c>
      <c r="E29" s="308">
        <v>1164</v>
      </c>
      <c r="F29" s="303">
        <v>1408</v>
      </c>
      <c r="G29" s="309"/>
      <c r="H29" s="330">
        <f t="shared" si="0"/>
        <v>0</v>
      </c>
      <c r="I29" s="331">
        <v>352</v>
      </c>
    </row>
    <row r="30" spans="1:9" x14ac:dyDescent="0.3">
      <c r="F30" s="104" t="s">
        <v>202</v>
      </c>
      <c r="G30" s="104"/>
      <c r="H30" s="103">
        <f>SUM(H5:H29)/1.21</f>
        <v>0</v>
      </c>
    </row>
    <row r="31" spans="1:9" x14ac:dyDescent="0.3">
      <c r="F31" s="80" t="s">
        <v>500</v>
      </c>
      <c r="G31" s="80"/>
      <c r="H31" s="102">
        <f>SUM(H5:H29)</f>
        <v>0</v>
      </c>
    </row>
  </sheetData>
  <mergeCells count="9">
    <mergeCell ref="A27:F27"/>
    <mergeCell ref="B1:D1"/>
    <mergeCell ref="E1:H1"/>
    <mergeCell ref="F3:H3"/>
    <mergeCell ref="A25:F25"/>
    <mergeCell ref="A4:F4"/>
    <mergeCell ref="A14:F14"/>
    <mergeCell ref="A18:F18"/>
    <mergeCell ref="A21:F21"/>
  </mergeCells>
  <pageMargins left="0.7" right="0.7" top="0.75" bottom="0.75" header="0.3" footer="0.3"/>
  <pageSetup paperSize="9" scale="45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88"/>
  <sheetViews>
    <sheetView topLeftCell="A115" zoomScale="140" zoomScaleNormal="140" workbookViewId="0">
      <selection activeCell="C122" sqref="C122"/>
    </sheetView>
  </sheetViews>
  <sheetFormatPr defaultRowHeight="14.4" x14ac:dyDescent="0.3"/>
  <cols>
    <col min="1" max="1" width="11.109375" customWidth="1"/>
    <col min="2" max="2" width="16.88671875" bestFit="1" customWidth="1"/>
    <col min="3" max="3" width="66" customWidth="1"/>
    <col min="4" max="5" width="8.6640625" customWidth="1"/>
    <col min="6" max="6" width="8.88671875" customWidth="1"/>
    <col min="7" max="7" width="14.21875" customWidth="1"/>
    <col min="8" max="8" width="6.44140625" bestFit="1" customWidth="1"/>
    <col min="9" max="9" width="7.6640625" bestFit="1" customWidth="1"/>
    <col min="10" max="10" width="8.77734375" bestFit="1" customWidth="1"/>
    <col min="11" max="12" width="9" bestFit="1" customWidth="1"/>
  </cols>
  <sheetData>
    <row r="1" spans="1:7" ht="32.4" x14ac:dyDescent="0.3">
      <c r="A1" s="15"/>
      <c r="B1" s="200"/>
      <c r="C1" s="199" t="s">
        <v>347</v>
      </c>
      <c r="D1" s="358"/>
      <c r="E1" s="358"/>
      <c r="F1" s="358"/>
      <c r="G1" s="358"/>
    </row>
    <row r="2" spans="1:7" ht="24.6" customHeight="1" x14ac:dyDescent="0.3">
      <c r="A2" s="35" t="s">
        <v>348</v>
      </c>
      <c r="B2" s="35" t="s">
        <v>4</v>
      </c>
      <c r="C2" s="36" t="s">
        <v>5</v>
      </c>
      <c r="D2" s="35" t="s">
        <v>349</v>
      </c>
      <c r="E2" s="35" t="s">
        <v>350</v>
      </c>
      <c r="F2" s="215" t="s">
        <v>2</v>
      </c>
      <c r="G2" s="210" t="s">
        <v>3</v>
      </c>
    </row>
    <row r="3" spans="1:7" ht="6" customHeight="1" x14ac:dyDescent="0.3">
      <c r="A3" s="359"/>
      <c r="B3" s="359"/>
      <c r="C3" s="359"/>
      <c r="D3" s="359"/>
      <c r="E3" s="8"/>
      <c r="F3" s="201"/>
      <c r="G3" s="201"/>
    </row>
    <row r="4" spans="1:7" x14ac:dyDescent="0.3">
      <c r="A4" s="360" t="s">
        <v>351</v>
      </c>
      <c r="B4" s="360"/>
      <c r="C4" s="360"/>
      <c r="D4" s="360"/>
      <c r="E4" s="360"/>
      <c r="F4" s="216"/>
    </row>
    <row r="5" spans="1:7" ht="13.05" customHeight="1" x14ac:dyDescent="0.3">
      <c r="A5" s="186" t="s">
        <v>352</v>
      </c>
      <c r="B5" s="184" t="s">
        <v>353</v>
      </c>
      <c r="C5" s="187" t="s">
        <v>509</v>
      </c>
      <c r="D5" s="202">
        <v>18</v>
      </c>
      <c r="E5" s="212">
        <f t="shared" ref="E5:E61" si="0">D5*1.21</f>
        <v>21.78</v>
      </c>
      <c r="F5" s="265"/>
      <c r="G5" s="217">
        <f>E5*F5</f>
        <v>0</v>
      </c>
    </row>
    <row r="6" spans="1:7" ht="13.05" customHeight="1" x14ac:dyDescent="0.3">
      <c r="A6" s="182" t="s">
        <v>352</v>
      </c>
      <c r="B6" s="162" t="s">
        <v>354</v>
      </c>
      <c r="C6" s="161" t="s">
        <v>510</v>
      </c>
      <c r="D6" s="203">
        <v>18</v>
      </c>
      <c r="E6" s="209">
        <f t="shared" si="0"/>
        <v>21.78</v>
      </c>
      <c r="F6" s="266"/>
      <c r="G6" s="220">
        <f t="shared" ref="G6:G61" si="1">E6*F6</f>
        <v>0</v>
      </c>
    </row>
    <row r="7" spans="1:7" ht="13.05" customHeight="1" x14ac:dyDescent="0.3">
      <c r="A7" s="182" t="s">
        <v>352</v>
      </c>
      <c r="B7" s="163" t="s">
        <v>355</v>
      </c>
      <c r="C7" s="164" t="s">
        <v>574</v>
      </c>
      <c r="D7" s="204">
        <v>18</v>
      </c>
      <c r="E7" s="209">
        <f t="shared" si="0"/>
        <v>21.78</v>
      </c>
      <c r="F7" s="267"/>
      <c r="G7" s="225">
        <f t="shared" si="1"/>
        <v>0</v>
      </c>
    </row>
    <row r="8" spans="1:7" ht="13.05" customHeight="1" x14ac:dyDescent="0.3">
      <c r="A8" s="182" t="s">
        <v>352</v>
      </c>
      <c r="B8" s="165" t="s">
        <v>356</v>
      </c>
      <c r="C8" s="160" t="s">
        <v>511</v>
      </c>
      <c r="D8" s="205">
        <v>18</v>
      </c>
      <c r="E8" s="209">
        <f t="shared" si="0"/>
        <v>21.78</v>
      </c>
      <c r="F8" s="267"/>
      <c r="G8" s="227">
        <f t="shared" si="1"/>
        <v>0</v>
      </c>
    </row>
    <row r="9" spans="1:7" ht="13.05" customHeight="1" x14ac:dyDescent="0.3">
      <c r="A9" s="182" t="s">
        <v>352</v>
      </c>
      <c r="B9" s="162" t="s">
        <v>357</v>
      </c>
      <c r="C9" s="159" t="s">
        <v>512</v>
      </c>
      <c r="D9" s="203">
        <v>18</v>
      </c>
      <c r="E9" s="209">
        <f t="shared" si="0"/>
        <v>21.78</v>
      </c>
      <c r="F9" s="267"/>
      <c r="G9" s="227">
        <f t="shared" si="1"/>
        <v>0</v>
      </c>
    </row>
    <row r="10" spans="1:7" ht="13.05" customHeight="1" x14ac:dyDescent="0.3">
      <c r="A10" s="182" t="s">
        <v>352</v>
      </c>
      <c r="B10" s="165" t="s">
        <v>358</v>
      </c>
      <c r="C10" s="166" t="s">
        <v>576</v>
      </c>
      <c r="D10" s="205">
        <v>18</v>
      </c>
      <c r="E10" s="209">
        <f t="shared" si="0"/>
        <v>21.78</v>
      </c>
      <c r="F10" s="268"/>
      <c r="G10" s="227">
        <f t="shared" si="1"/>
        <v>0</v>
      </c>
    </row>
    <row r="11" spans="1:7" ht="13.05" customHeight="1" x14ac:dyDescent="0.3">
      <c r="A11" s="182" t="s">
        <v>352</v>
      </c>
      <c r="B11" s="162" t="s">
        <v>359</v>
      </c>
      <c r="C11" s="159" t="s">
        <v>513</v>
      </c>
      <c r="D11" s="203">
        <v>18</v>
      </c>
      <c r="E11" s="209">
        <f t="shared" si="0"/>
        <v>21.78</v>
      </c>
      <c r="F11" s="268"/>
      <c r="G11" s="220">
        <f t="shared" si="1"/>
        <v>0</v>
      </c>
    </row>
    <row r="12" spans="1:7" ht="13.05" customHeight="1" x14ac:dyDescent="0.3">
      <c r="A12" s="182" t="s">
        <v>352</v>
      </c>
      <c r="B12" s="162" t="s">
        <v>360</v>
      </c>
      <c r="C12" s="159" t="s">
        <v>514</v>
      </c>
      <c r="D12" s="203">
        <v>18</v>
      </c>
      <c r="E12" s="209">
        <f t="shared" si="0"/>
        <v>21.78</v>
      </c>
      <c r="F12" s="268"/>
      <c r="G12" s="222">
        <f t="shared" si="1"/>
        <v>0</v>
      </c>
    </row>
    <row r="13" spans="1:7" ht="13.05" customHeight="1" x14ac:dyDescent="0.3">
      <c r="A13" s="182" t="s">
        <v>352</v>
      </c>
      <c r="B13" s="163" t="s">
        <v>361</v>
      </c>
      <c r="C13" s="167" t="s">
        <v>578</v>
      </c>
      <c r="D13" s="204">
        <v>18</v>
      </c>
      <c r="E13" s="224">
        <f t="shared" si="0"/>
        <v>21.78</v>
      </c>
      <c r="F13" s="269"/>
      <c r="G13" s="220">
        <f t="shared" si="1"/>
        <v>0</v>
      </c>
    </row>
    <row r="14" spans="1:7" ht="13.05" customHeight="1" x14ac:dyDescent="0.3">
      <c r="A14" s="182" t="s">
        <v>352</v>
      </c>
      <c r="B14" s="163" t="s">
        <v>362</v>
      </c>
      <c r="C14" s="167" t="s">
        <v>515</v>
      </c>
      <c r="D14" s="204">
        <v>18</v>
      </c>
      <c r="E14" s="209">
        <f t="shared" si="0"/>
        <v>21.78</v>
      </c>
      <c r="F14" s="268"/>
      <c r="G14" s="220">
        <f t="shared" si="1"/>
        <v>0</v>
      </c>
    </row>
    <row r="15" spans="1:7" ht="13.05" customHeight="1" x14ac:dyDescent="0.3">
      <c r="A15" s="182" t="s">
        <v>352</v>
      </c>
      <c r="B15" s="165" t="s">
        <v>363</v>
      </c>
      <c r="C15" s="166" t="s">
        <v>580</v>
      </c>
      <c r="D15" s="205">
        <v>18</v>
      </c>
      <c r="E15" s="209">
        <f t="shared" si="0"/>
        <v>21.78</v>
      </c>
      <c r="F15" s="268"/>
      <c r="G15" s="220">
        <f t="shared" si="1"/>
        <v>0</v>
      </c>
    </row>
    <row r="16" spans="1:7" ht="13.05" customHeight="1" x14ac:dyDescent="0.3">
      <c r="A16" s="182" t="s">
        <v>352</v>
      </c>
      <c r="B16" s="162" t="s">
        <v>364</v>
      </c>
      <c r="C16" s="159" t="s">
        <v>583</v>
      </c>
      <c r="D16" s="203">
        <v>18</v>
      </c>
      <c r="E16" s="209">
        <f t="shared" si="0"/>
        <v>21.78</v>
      </c>
      <c r="F16" s="268"/>
      <c r="G16" s="220">
        <f t="shared" si="1"/>
        <v>0</v>
      </c>
    </row>
    <row r="17" spans="1:7" ht="13.05" customHeight="1" x14ac:dyDescent="0.3">
      <c r="A17" s="182" t="s">
        <v>352</v>
      </c>
      <c r="B17" s="162" t="s">
        <v>365</v>
      </c>
      <c r="C17" s="159" t="s">
        <v>584</v>
      </c>
      <c r="D17" s="203">
        <v>18</v>
      </c>
      <c r="E17" s="209">
        <f t="shared" si="0"/>
        <v>21.78</v>
      </c>
      <c r="F17" s="268"/>
      <c r="G17" s="220">
        <f t="shared" si="1"/>
        <v>0</v>
      </c>
    </row>
    <row r="18" spans="1:7" ht="13.05" customHeight="1" x14ac:dyDescent="0.3">
      <c r="A18" s="182" t="s">
        <v>352</v>
      </c>
      <c r="B18" s="162" t="s">
        <v>366</v>
      </c>
      <c r="C18" s="168" t="s">
        <v>586</v>
      </c>
      <c r="D18" s="203">
        <v>30</v>
      </c>
      <c r="E18" s="224">
        <f t="shared" si="0"/>
        <v>36.299999999999997</v>
      </c>
      <c r="F18" s="270"/>
      <c r="G18" s="220">
        <f t="shared" si="1"/>
        <v>0</v>
      </c>
    </row>
    <row r="19" spans="1:7" ht="13.05" customHeight="1" x14ac:dyDescent="0.3">
      <c r="A19" s="182" t="s">
        <v>352</v>
      </c>
      <c r="B19" s="163" t="s">
        <v>367</v>
      </c>
      <c r="C19" s="169" t="s">
        <v>516</v>
      </c>
      <c r="D19" s="204">
        <v>18</v>
      </c>
      <c r="E19" s="209">
        <f t="shared" si="0"/>
        <v>21.78</v>
      </c>
      <c r="F19" s="268"/>
      <c r="G19" s="226">
        <f t="shared" si="1"/>
        <v>0</v>
      </c>
    </row>
    <row r="20" spans="1:7" ht="13.05" customHeight="1" x14ac:dyDescent="0.3">
      <c r="A20" s="182" t="s">
        <v>352</v>
      </c>
      <c r="B20" s="162" t="s">
        <v>368</v>
      </c>
      <c r="C20" s="168" t="s">
        <v>517</v>
      </c>
      <c r="D20" s="203">
        <v>18</v>
      </c>
      <c r="E20" s="209">
        <f t="shared" si="0"/>
        <v>21.78</v>
      </c>
      <c r="F20" s="268"/>
      <c r="G20" s="220">
        <f t="shared" si="1"/>
        <v>0</v>
      </c>
    </row>
    <row r="21" spans="1:7" ht="13.05" customHeight="1" x14ac:dyDescent="0.3">
      <c r="A21" s="182" t="s">
        <v>352</v>
      </c>
      <c r="B21" s="162" t="s">
        <v>369</v>
      </c>
      <c r="C21" s="168" t="s">
        <v>518</v>
      </c>
      <c r="D21" s="203">
        <v>18</v>
      </c>
      <c r="E21" s="209">
        <f t="shared" si="0"/>
        <v>21.78</v>
      </c>
      <c r="F21" s="268"/>
      <c r="G21" s="220">
        <f t="shared" si="1"/>
        <v>0</v>
      </c>
    </row>
    <row r="22" spans="1:7" ht="13.05" customHeight="1" x14ac:dyDescent="0.3">
      <c r="A22" s="182" t="s">
        <v>352</v>
      </c>
      <c r="B22" s="165" t="s">
        <v>370</v>
      </c>
      <c r="C22" s="166" t="s">
        <v>628</v>
      </c>
      <c r="D22" s="205">
        <v>30</v>
      </c>
      <c r="E22" s="209">
        <f t="shared" si="0"/>
        <v>36.299999999999997</v>
      </c>
      <c r="F22" s="268"/>
      <c r="G22" s="220">
        <f t="shared" si="1"/>
        <v>0</v>
      </c>
    </row>
    <row r="23" spans="1:7" ht="13.05" customHeight="1" x14ac:dyDescent="0.3">
      <c r="A23" s="182" t="s">
        <v>352</v>
      </c>
      <c r="B23" s="162" t="s">
        <v>371</v>
      </c>
      <c r="C23" s="159" t="s">
        <v>629</v>
      </c>
      <c r="D23" s="203">
        <v>30</v>
      </c>
      <c r="E23" s="209">
        <f t="shared" si="0"/>
        <v>36.299999999999997</v>
      </c>
      <c r="F23" s="268"/>
      <c r="G23" s="220">
        <f t="shared" si="1"/>
        <v>0</v>
      </c>
    </row>
    <row r="24" spans="1:7" ht="13.05" customHeight="1" x14ac:dyDescent="0.3">
      <c r="A24" s="182" t="s">
        <v>352</v>
      </c>
      <c r="B24" s="165" t="s">
        <v>372</v>
      </c>
      <c r="C24" s="166" t="s">
        <v>630</v>
      </c>
      <c r="D24" s="205">
        <v>30</v>
      </c>
      <c r="E24" s="209">
        <f t="shared" si="0"/>
        <v>36.299999999999997</v>
      </c>
      <c r="F24" s="268"/>
      <c r="G24" s="220">
        <f t="shared" si="1"/>
        <v>0</v>
      </c>
    </row>
    <row r="25" spans="1:7" ht="13.05" customHeight="1" x14ac:dyDescent="0.3">
      <c r="A25" s="182" t="s">
        <v>352</v>
      </c>
      <c r="B25" s="161" t="s">
        <v>373</v>
      </c>
      <c r="C25" s="159" t="s">
        <v>631</v>
      </c>
      <c r="D25" s="203">
        <v>30</v>
      </c>
      <c r="E25" s="209">
        <f t="shared" si="0"/>
        <v>36.299999999999997</v>
      </c>
      <c r="F25" s="268"/>
      <c r="G25" s="220">
        <f t="shared" si="1"/>
        <v>0</v>
      </c>
    </row>
    <row r="26" spans="1:7" ht="13.05" customHeight="1" x14ac:dyDescent="0.3">
      <c r="A26" s="182" t="s">
        <v>352</v>
      </c>
      <c r="B26" s="160" t="s">
        <v>650</v>
      </c>
      <c r="C26" s="166" t="s">
        <v>519</v>
      </c>
      <c r="D26" s="205">
        <v>24</v>
      </c>
      <c r="E26" s="209">
        <f t="shared" si="0"/>
        <v>29.04</v>
      </c>
      <c r="F26" s="268"/>
      <c r="G26" s="226">
        <f t="shared" si="1"/>
        <v>0</v>
      </c>
    </row>
    <row r="27" spans="1:7" ht="13.05" customHeight="1" x14ac:dyDescent="0.3">
      <c r="A27" s="182" t="s">
        <v>352</v>
      </c>
      <c r="B27" s="161" t="s">
        <v>651</v>
      </c>
      <c r="C27" s="159" t="s">
        <v>520</v>
      </c>
      <c r="D27" s="203">
        <v>24</v>
      </c>
      <c r="E27" s="209">
        <f t="shared" si="0"/>
        <v>29.04</v>
      </c>
      <c r="F27" s="268"/>
      <c r="G27" s="220">
        <f t="shared" si="1"/>
        <v>0</v>
      </c>
    </row>
    <row r="28" spans="1:7" ht="13.05" customHeight="1" x14ac:dyDescent="0.3">
      <c r="A28" s="182" t="s">
        <v>352</v>
      </c>
      <c r="B28" s="161" t="s">
        <v>652</v>
      </c>
      <c r="C28" s="159" t="s">
        <v>521</v>
      </c>
      <c r="D28" s="203">
        <v>24</v>
      </c>
      <c r="E28" s="209">
        <f t="shared" si="0"/>
        <v>29.04</v>
      </c>
      <c r="F28" s="268"/>
      <c r="G28" s="218">
        <f t="shared" si="1"/>
        <v>0</v>
      </c>
    </row>
    <row r="29" spans="1:7" ht="13.05" customHeight="1" x14ac:dyDescent="0.3">
      <c r="A29" s="182" t="s">
        <v>352</v>
      </c>
      <c r="B29" s="161" t="s">
        <v>653</v>
      </c>
      <c r="C29" s="159" t="s">
        <v>522</v>
      </c>
      <c r="D29" s="203">
        <v>24</v>
      </c>
      <c r="E29" s="209">
        <f t="shared" si="0"/>
        <v>29.04</v>
      </c>
      <c r="F29" s="271"/>
      <c r="G29" s="222">
        <f t="shared" si="1"/>
        <v>0</v>
      </c>
    </row>
    <row r="30" spans="1:7" ht="13.05" customHeight="1" x14ac:dyDescent="0.3">
      <c r="A30" s="182" t="s">
        <v>352</v>
      </c>
      <c r="B30" s="160" t="s">
        <v>654</v>
      </c>
      <c r="C30" s="166" t="s">
        <v>523</v>
      </c>
      <c r="D30" s="205">
        <v>24</v>
      </c>
      <c r="E30" s="209">
        <f t="shared" si="0"/>
        <v>29.04</v>
      </c>
      <c r="F30" s="268"/>
      <c r="G30" s="220">
        <f t="shared" si="1"/>
        <v>0</v>
      </c>
    </row>
    <row r="31" spans="1:7" ht="13.05" customHeight="1" x14ac:dyDescent="0.3">
      <c r="A31" s="182" t="s">
        <v>352</v>
      </c>
      <c r="B31" s="161" t="s">
        <v>655</v>
      </c>
      <c r="C31" s="159" t="s">
        <v>524</v>
      </c>
      <c r="D31" s="203">
        <v>24</v>
      </c>
      <c r="E31" s="209">
        <f t="shared" si="0"/>
        <v>29.04</v>
      </c>
      <c r="F31" s="268"/>
      <c r="G31" s="218">
        <f t="shared" si="1"/>
        <v>0</v>
      </c>
    </row>
    <row r="32" spans="1:7" ht="13.05" customHeight="1" x14ac:dyDescent="0.3">
      <c r="A32" s="182" t="s">
        <v>352</v>
      </c>
      <c r="B32" s="160" t="s">
        <v>374</v>
      </c>
      <c r="C32" s="160" t="s">
        <v>525</v>
      </c>
      <c r="D32" s="205">
        <v>30</v>
      </c>
      <c r="E32" s="224">
        <f t="shared" si="0"/>
        <v>36.299999999999997</v>
      </c>
      <c r="F32" s="272"/>
      <c r="G32" s="218">
        <f t="shared" si="1"/>
        <v>0</v>
      </c>
    </row>
    <row r="33" spans="1:10" ht="13.05" customHeight="1" x14ac:dyDescent="0.3">
      <c r="A33" s="182" t="s">
        <v>352</v>
      </c>
      <c r="B33" s="170" t="s">
        <v>375</v>
      </c>
      <c r="C33" s="170" t="s">
        <v>526</v>
      </c>
      <c r="D33" s="206">
        <v>30</v>
      </c>
      <c r="E33" s="209">
        <f t="shared" si="0"/>
        <v>36.299999999999997</v>
      </c>
      <c r="F33" s="268"/>
      <c r="G33" s="220">
        <f t="shared" si="1"/>
        <v>0</v>
      </c>
    </row>
    <row r="34" spans="1:10" ht="13.05" customHeight="1" x14ac:dyDescent="0.3">
      <c r="A34" s="182" t="s">
        <v>352</v>
      </c>
      <c r="B34" s="161" t="s">
        <v>376</v>
      </c>
      <c r="C34" s="161" t="s">
        <v>527</v>
      </c>
      <c r="D34" s="203">
        <v>30</v>
      </c>
      <c r="E34" s="209">
        <f t="shared" si="0"/>
        <v>36.299999999999997</v>
      </c>
      <c r="F34" s="268"/>
      <c r="G34" s="220">
        <f t="shared" si="1"/>
        <v>0</v>
      </c>
    </row>
    <row r="35" spans="1:10" ht="13.05" customHeight="1" x14ac:dyDescent="0.3">
      <c r="A35" s="182" t="s">
        <v>352</v>
      </c>
      <c r="B35" s="160" t="s">
        <v>377</v>
      </c>
      <c r="C35" s="160" t="s">
        <v>528</v>
      </c>
      <c r="D35" s="205">
        <v>30</v>
      </c>
      <c r="E35" s="209">
        <f t="shared" si="0"/>
        <v>36.299999999999997</v>
      </c>
      <c r="F35" s="268"/>
      <c r="G35" s="220">
        <f t="shared" si="1"/>
        <v>0</v>
      </c>
    </row>
    <row r="36" spans="1:10" ht="13.05" customHeight="1" x14ac:dyDescent="0.3">
      <c r="A36" s="182" t="s">
        <v>352</v>
      </c>
      <c r="B36" s="171" t="s">
        <v>378</v>
      </c>
      <c r="C36" s="161" t="s">
        <v>529</v>
      </c>
      <c r="D36" s="203">
        <v>30</v>
      </c>
      <c r="E36" s="209">
        <f t="shared" si="0"/>
        <v>36.299999999999997</v>
      </c>
      <c r="F36" s="268"/>
      <c r="G36" s="220">
        <f t="shared" si="1"/>
        <v>0</v>
      </c>
    </row>
    <row r="37" spans="1:10" ht="13.05" customHeight="1" x14ac:dyDescent="0.3">
      <c r="A37" s="182" t="s">
        <v>352</v>
      </c>
      <c r="B37" s="164" t="s">
        <v>379</v>
      </c>
      <c r="C37" s="164" t="s">
        <v>530</v>
      </c>
      <c r="D37" s="204">
        <v>30</v>
      </c>
      <c r="E37" s="209">
        <f t="shared" si="0"/>
        <v>36.299999999999997</v>
      </c>
      <c r="F37" s="268"/>
      <c r="G37" s="220">
        <f t="shared" si="1"/>
        <v>0</v>
      </c>
    </row>
    <row r="38" spans="1:10" ht="13.05" customHeight="1" x14ac:dyDescent="0.3">
      <c r="A38" s="182" t="s">
        <v>352</v>
      </c>
      <c r="B38" s="161" t="s">
        <v>380</v>
      </c>
      <c r="C38" s="161" t="s">
        <v>531</v>
      </c>
      <c r="D38" s="203">
        <v>24</v>
      </c>
      <c r="E38" s="209">
        <f t="shared" si="0"/>
        <v>29.04</v>
      </c>
      <c r="F38" s="268"/>
      <c r="G38" s="220">
        <f t="shared" si="1"/>
        <v>0</v>
      </c>
    </row>
    <row r="39" spans="1:10" ht="13.05" customHeight="1" x14ac:dyDescent="0.3">
      <c r="A39" s="182" t="s">
        <v>352</v>
      </c>
      <c r="B39" s="171" t="s">
        <v>381</v>
      </c>
      <c r="C39" s="160" t="s">
        <v>532</v>
      </c>
      <c r="D39" s="205">
        <v>24</v>
      </c>
      <c r="E39" s="209">
        <f t="shared" si="0"/>
        <v>29.04</v>
      </c>
      <c r="F39" s="268"/>
      <c r="G39" s="220">
        <f t="shared" si="1"/>
        <v>0</v>
      </c>
    </row>
    <row r="40" spans="1:10" ht="13.05" customHeight="1" x14ac:dyDescent="0.3">
      <c r="A40" s="182" t="s">
        <v>352</v>
      </c>
      <c r="B40" s="171" t="s">
        <v>382</v>
      </c>
      <c r="C40" s="161" t="s">
        <v>533</v>
      </c>
      <c r="D40" s="203">
        <v>24</v>
      </c>
      <c r="E40" s="209">
        <f t="shared" si="0"/>
        <v>29.04</v>
      </c>
      <c r="F40" s="268"/>
      <c r="G40" s="220">
        <f t="shared" si="1"/>
        <v>0</v>
      </c>
    </row>
    <row r="41" spans="1:10" ht="13.05" customHeight="1" x14ac:dyDescent="0.3">
      <c r="A41" s="182" t="s">
        <v>352</v>
      </c>
      <c r="B41" s="160" t="s">
        <v>383</v>
      </c>
      <c r="C41" s="160" t="s">
        <v>534</v>
      </c>
      <c r="D41" s="205">
        <v>24</v>
      </c>
      <c r="E41" s="209">
        <f t="shared" si="0"/>
        <v>29.04</v>
      </c>
      <c r="F41" s="268"/>
      <c r="G41" s="220">
        <f t="shared" si="1"/>
        <v>0</v>
      </c>
    </row>
    <row r="42" spans="1:10" ht="13.05" customHeight="1" x14ac:dyDescent="0.3">
      <c r="A42" s="182" t="s">
        <v>352</v>
      </c>
      <c r="B42" s="171" t="s">
        <v>384</v>
      </c>
      <c r="C42" s="161" t="s">
        <v>535</v>
      </c>
      <c r="D42" s="203">
        <v>30</v>
      </c>
      <c r="E42" s="209">
        <f t="shared" si="0"/>
        <v>36.299999999999997</v>
      </c>
      <c r="F42" s="268"/>
      <c r="G42" s="220">
        <f t="shared" si="1"/>
        <v>0</v>
      </c>
    </row>
    <row r="43" spans="1:10" ht="13.05" customHeight="1" x14ac:dyDescent="0.3">
      <c r="A43" s="182" t="s">
        <v>352</v>
      </c>
      <c r="B43" s="160" t="s">
        <v>384</v>
      </c>
      <c r="C43" s="160" t="s">
        <v>536</v>
      </c>
      <c r="D43" s="205">
        <v>30</v>
      </c>
      <c r="E43" s="209">
        <f t="shared" si="0"/>
        <v>36.299999999999997</v>
      </c>
      <c r="F43" s="273"/>
      <c r="G43" s="220">
        <f t="shared" si="1"/>
        <v>0</v>
      </c>
      <c r="J43" s="10"/>
    </row>
    <row r="44" spans="1:10" ht="13.05" customHeight="1" x14ac:dyDescent="0.3">
      <c r="A44" s="182" t="s">
        <v>352</v>
      </c>
      <c r="B44" s="171" t="s">
        <v>384</v>
      </c>
      <c r="C44" s="161" t="s">
        <v>537</v>
      </c>
      <c r="D44" s="203">
        <v>30</v>
      </c>
      <c r="E44" s="209">
        <f t="shared" si="0"/>
        <v>36.299999999999997</v>
      </c>
      <c r="F44" s="267"/>
      <c r="G44" s="220">
        <f t="shared" si="1"/>
        <v>0</v>
      </c>
      <c r="J44" s="10"/>
    </row>
    <row r="45" spans="1:10" ht="13.05" customHeight="1" x14ac:dyDescent="0.3">
      <c r="A45" s="182" t="s">
        <v>352</v>
      </c>
      <c r="B45" s="171" t="s">
        <v>384</v>
      </c>
      <c r="C45" s="160" t="s">
        <v>538</v>
      </c>
      <c r="D45" s="205">
        <v>30</v>
      </c>
      <c r="E45" s="209">
        <f t="shared" si="0"/>
        <v>36.299999999999997</v>
      </c>
      <c r="F45" s="267"/>
      <c r="G45" s="225">
        <f t="shared" si="1"/>
        <v>0</v>
      </c>
    </row>
    <row r="46" spans="1:10" ht="13.05" customHeight="1" x14ac:dyDescent="0.3">
      <c r="A46" s="182" t="s">
        <v>352</v>
      </c>
      <c r="B46" s="161" t="s">
        <v>385</v>
      </c>
      <c r="C46" s="159" t="s">
        <v>539</v>
      </c>
      <c r="D46" s="203">
        <v>30</v>
      </c>
      <c r="E46" s="209">
        <f t="shared" si="0"/>
        <v>36.299999999999997</v>
      </c>
      <c r="F46" s="268"/>
      <c r="G46" s="220">
        <f t="shared" si="1"/>
        <v>0</v>
      </c>
    </row>
    <row r="47" spans="1:10" ht="13.05" customHeight="1" x14ac:dyDescent="0.3">
      <c r="A47" s="182" t="s">
        <v>352</v>
      </c>
      <c r="B47" s="160" t="s">
        <v>386</v>
      </c>
      <c r="C47" s="166" t="s">
        <v>540</v>
      </c>
      <c r="D47" s="205">
        <v>30</v>
      </c>
      <c r="E47" s="209">
        <f t="shared" si="0"/>
        <v>36.299999999999997</v>
      </c>
      <c r="F47" s="271"/>
      <c r="G47" s="225">
        <f t="shared" si="1"/>
        <v>0</v>
      </c>
    </row>
    <row r="48" spans="1:10" ht="13.05" customHeight="1" x14ac:dyDescent="0.3">
      <c r="A48" s="182" t="s">
        <v>352</v>
      </c>
      <c r="B48" s="172" t="s">
        <v>387</v>
      </c>
      <c r="C48" s="171" t="s">
        <v>541</v>
      </c>
      <c r="D48" s="207">
        <v>18</v>
      </c>
      <c r="E48" s="209">
        <f t="shared" si="0"/>
        <v>21.78</v>
      </c>
      <c r="F48" s="271"/>
      <c r="G48" s="220">
        <f t="shared" si="1"/>
        <v>0</v>
      </c>
    </row>
    <row r="49" spans="1:9" ht="13.05" customHeight="1" x14ac:dyDescent="0.3">
      <c r="A49" s="182" t="s">
        <v>352</v>
      </c>
      <c r="B49" s="172" t="s">
        <v>388</v>
      </c>
      <c r="C49" s="161" t="s">
        <v>542</v>
      </c>
      <c r="D49" s="203">
        <v>18</v>
      </c>
      <c r="E49" s="209">
        <f t="shared" si="0"/>
        <v>21.78</v>
      </c>
      <c r="F49" s="273"/>
      <c r="G49" s="220">
        <f t="shared" si="1"/>
        <v>0</v>
      </c>
    </row>
    <row r="50" spans="1:9" ht="13.05" customHeight="1" x14ac:dyDescent="0.3">
      <c r="A50" s="182" t="s">
        <v>352</v>
      </c>
      <c r="B50" s="160" t="s">
        <v>389</v>
      </c>
      <c r="C50" s="166" t="s">
        <v>632</v>
      </c>
      <c r="D50" s="205">
        <v>18</v>
      </c>
      <c r="E50" s="224">
        <f t="shared" si="0"/>
        <v>21.78</v>
      </c>
      <c r="F50" s="268"/>
      <c r="G50" s="220">
        <f t="shared" si="1"/>
        <v>0</v>
      </c>
    </row>
    <row r="51" spans="1:9" ht="13.05" customHeight="1" x14ac:dyDescent="0.3">
      <c r="A51" s="182" t="s">
        <v>352</v>
      </c>
      <c r="B51" s="161" t="s">
        <v>390</v>
      </c>
      <c r="C51" s="159" t="s">
        <v>633</v>
      </c>
      <c r="D51" s="203">
        <v>18</v>
      </c>
      <c r="E51" s="209">
        <f t="shared" si="0"/>
        <v>21.78</v>
      </c>
      <c r="F51" s="274"/>
      <c r="G51" s="222">
        <f t="shared" si="1"/>
        <v>0</v>
      </c>
    </row>
    <row r="52" spans="1:9" ht="13.05" customHeight="1" x14ac:dyDescent="0.3">
      <c r="A52" s="182" t="s">
        <v>352</v>
      </c>
      <c r="B52" s="160" t="s">
        <v>391</v>
      </c>
      <c r="C52" s="166" t="s">
        <v>543</v>
      </c>
      <c r="D52" s="205">
        <v>30</v>
      </c>
      <c r="E52" s="209">
        <f t="shared" si="0"/>
        <v>36.299999999999997</v>
      </c>
      <c r="F52" s="268"/>
      <c r="G52" s="222">
        <f t="shared" si="1"/>
        <v>0</v>
      </c>
    </row>
    <row r="53" spans="1:9" ht="13.05" customHeight="1" x14ac:dyDescent="0.3">
      <c r="A53" s="182" t="s">
        <v>352</v>
      </c>
      <c r="B53" s="161" t="s">
        <v>392</v>
      </c>
      <c r="C53" s="159" t="s">
        <v>544</v>
      </c>
      <c r="D53" s="203">
        <v>30</v>
      </c>
      <c r="E53" s="209">
        <f t="shared" si="0"/>
        <v>36.299999999999997</v>
      </c>
      <c r="F53" s="271"/>
      <c r="G53" s="222">
        <f t="shared" si="1"/>
        <v>0</v>
      </c>
    </row>
    <row r="54" spans="1:9" ht="13.05" customHeight="1" x14ac:dyDescent="0.3">
      <c r="A54" s="182" t="s">
        <v>352</v>
      </c>
      <c r="B54" s="171" t="s">
        <v>393</v>
      </c>
      <c r="C54" s="159" t="s">
        <v>545</v>
      </c>
      <c r="D54" s="203">
        <v>30</v>
      </c>
      <c r="E54" s="209">
        <f t="shared" si="0"/>
        <v>36.299999999999997</v>
      </c>
      <c r="F54" s="268"/>
      <c r="G54" s="223">
        <f t="shared" si="1"/>
        <v>0</v>
      </c>
    </row>
    <row r="55" spans="1:9" ht="13.05" customHeight="1" x14ac:dyDescent="0.3">
      <c r="A55" s="182" t="s">
        <v>352</v>
      </c>
      <c r="B55" s="171" t="s">
        <v>394</v>
      </c>
      <c r="C55" s="166" t="s">
        <v>634</v>
      </c>
      <c r="D55" s="205">
        <v>30</v>
      </c>
      <c r="E55" s="209">
        <f t="shared" si="0"/>
        <v>36.299999999999997</v>
      </c>
      <c r="F55" s="268"/>
      <c r="G55" s="220">
        <f t="shared" si="1"/>
        <v>0</v>
      </c>
    </row>
    <row r="56" spans="1:9" ht="13.05" customHeight="1" x14ac:dyDescent="0.3">
      <c r="A56" s="182" t="s">
        <v>352</v>
      </c>
      <c r="B56" s="171" t="s">
        <v>395</v>
      </c>
      <c r="C56" s="159" t="s">
        <v>546</v>
      </c>
      <c r="D56" s="203">
        <v>30</v>
      </c>
      <c r="E56" s="209">
        <f t="shared" si="0"/>
        <v>36.299999999999997</v>
      </c>
      <c r="F56" s="268"/>
      <c r="G56" s="220">
        <f t="shared" si="1"/>
        <v>0</v>
      </c>
    </row>
    <row r="57" spans="1:9" ht="13.05" customHeight="1" x14ac:dyDescent="0.3">
      <c r="A57" s="182" t="s">
        <v>352</v>
      </c>
      <c r="B57" s="171" t="s">
        <v>396</v>
      </c>
      <c r="C57" s="166" t="s">
        <v>547</v>
      </c>
      <c r="D57" s="205">
        <v>30</v>
      </c>
      <c r="E57" s="209">
        <f t="shared" si="0"/>
        <v>36.299999999999997</v>
      </c>
      <c r="F57" s="268"/>
      <c r="G57" s="220">
        <f t="shared" si="1"/>
        <v>0</v>
      </c>
    </row>
    <row r="58" spans="1:9" ht="13.05" customHeight="1" x14ac:dyDescent="0.3">
      <c r="A58" s="182" t="s">
        <v>352</v>
      </c>
      <c r="B58" s="171" t="s">
        <v>397</v>
      </c>
      <c r="C58" s="174" t="s">
        <v>548</v>
      </c>
      <c r="D58" s="203">
        <v>30</v>
      </c>
      <c r="E58" s="209">
        <f t="shared" si="0"/>
        <v>36.299999999999997</v>
      </c>
      <c r="F58" s="268"/>
      <c r="G58" s="222">
        <f t="shared" si="1"/>
        <v>0</v>
      </c>
    </row>
    <row r="59" spans="1:9" ht="13.05" customHeight="1" x14ac:dyDescent="0.3">
      <c r="A59" s="182" t="s">
        <v>352</v>
      </c>
      <c r="B59" s="173" t="s">
        <v>398</v>
      </c>
      <c r="C59" s="174" t="s">
        <v>549</v>
      </c>
      <c r="D59" s="203">
        <v>30</v>
      </c>
      <c r="E59" s="209">
        <f t="shared" si="0"/>
        <v>36.299999999999997</v>
      </c>
      <c r="F59" s="268"/>
      <c r="G59" s="222">
        <f t="shared" si="1"/>
        <v>0</v>
      </c>
    </row>
    <row r="60" spans="1:9" ht="13.05" customHeight="1" x14ac:dyDescent="0.3">
      <c r="A60" s="182" t="s">
        <v>352</v>
      </c>
      <c r="B60" s="171" t="s">
        <v>399</v>
      </c>
      <c r="C60" s="174" t="s">
        <v>550</v>
      </c>
      <c r="D60" s="207">
        <v>30</v>
      </c>
      <c r="E60" s="209">
        <f t="shared" si="0"/>
        <v>36.299999999999997</v>
      </c>
      <c r="F60" s="268"/>
      <c r="G60" s="220">
        <f t="shared" si="1"/>
        <v>0</v>
      </c>
    </row>
    <row r="61" spans="1:9" ht="13.05" customHeight="1" x14ac:dyDescent="0.3">
      <c r="A61" s="185" t="s">
        <v>352</v>
      </c>
      <c r="B61" s="188" t="s">
        <v>400</v>
      </c>
      <c r="C61" s="189" t="s">
        <v>551</v>
      </c>
      <c r="D61" s="208">
        <v>30</v>
      </c>
      <c r="E61" s="214">
        <f t="shared" si="0"/>
        <v>36.299999999999997</v>
      </c>
      <c r="F61" s="275"/>
      <c r="G61" s="221">
        <f t="shared" si="1"/>
        <v>0</v>
      </c>
    </row>
    <row r="62" spans="1:9" x14ac:dyDescent="0.3">
      <c r="A62" s="360" t="s">
        <v>401</v>
      </c>
      <c r="B62" s="360"/>
      <c r="C62" s="360"/>
      <c r="D62" s="360"/>
      <c r="E62" s="360"/>
      <c r="F62" s="276"/>
      <c r="G62" s="238"/>
    </row>
    <row r="63" spans="1:9" ht="13.05" customHeight="1" x14ac:dyDescent="0.3">
      <c r="A63" s="181" t="s">
        <v>402</v>
      </c>
      <c r="B63" s="230" t="s">
        <v>403</v>
      </c>
      <c r="C63" s="231" t="s">
        <v>404</v>
      </c>
      <c r="D63" s="232">
        <v>1470</v>
      </c>
      <c r="E63" s="212">
        <f>D63*1.21</f>
        <v>1778.7</v>
      </c>
      <c r="F63" s="271"/>
      <c r="G63" s="222">
        <f>E63*F63</f>
        <v>0</v>
      </c>
    </row>
    <row r="64" spans="1:9" ht="13.05" customHeight="1" x14ac:dyDescent="0.3">
      <c r="A64" s="233" t="s">
        <v>402</v>
      </c>
      <c r="B64" s="229" t="s">
        <v>405</v>
      </c>
      <c r="C64" s="228" t="s">
        <v>623</v>
      </c>
      <c r="D64" s="205">
        <v>546</v>
      </c>
      <c r="E64" s="209">
        <f>D64*1.21</f>
        <v>660.66</v>
      </c>
      <c r="F64" s="268"/>
      <c r="G64" s="222">
        <f t="shared" ref="G64:G73" si="2">E64*F64</f>
        <v>0</v>
      </c>
      <c r="I64" s="211"/>
    </row>
    <row r="65" spans="1:9" ht="13.05" customHeight="1" x14ac:dyDescent="0.3">
      <c r="A65" s="233" t="s">
        <v>402</v>
      </c>
      <c r="B65" s="229" t="s">
        <v>406</v>
      </c>
      <c r="C65" s="228" t="s">
        <v>624</v>
      </c>
      <c r="D65" s="205">
        <v>924</v>
      </c>
      <c r="E65" s="209">
        <f>D65*1.21</f>
        <v>1118.04</v>
      </c>
      <c r="F65" s="268"/>
      <c r="G65" s="222">
        <f t="shared" si="2"/>
        <v>0</v>
      </c>
      <c r="I65" s="211"/>
    </row>
    <row r="66" spans="1:9" ht="13.05" customHeight="1" x14ac:dyDescent="0.3">
      <c r="A66" s="233" t="s">
        <v>402</v>
      </c>
      <c r="B66" s="229" t="s">
        <v>407</v>
      </c>
      <c r="C66" s="228" t="s">
        <v>408</v>
      </c>
      <c r="D66" s="205">
        <v>428</v>
      </c>
      <c r="E66" s="209">
        <f>D66*1.21</f>
        <v>517.88</v>
      </c>
      <c r="F66" s="268"/>
      <c r="G66" s="222">
        <f t="shared" si="2"/>
        <v>0</v>
      </c>
      <c r="I66" s="211"/>
    </row>
    <row r="67" spans="1:9" ht="13.05" customHeight="1" x14ac:dyDescent="0.3">
      <c r="A67" s="233" t="s">
        <v>402</v>
      </c>
      <c r="B67" s="229" t="s">
        <v>409</v>
      </c>
      <c r="C67" s="228" t="s">
        <v>410</v>
      </c>
      <c r="D67" s="205">
        <v>189</v>
      </c>
      <c r="E67" s="209">
        <f>D67*1.21</f>
        <v>228.69</v>
      </c>
      <c r="F67" s="268"/>
      <c r="G67" s="222">
        <f t="shared" si="2"/>
        <v>0</v>
      </c>
    </row>
    <row r="68" spans="1:9" ht="13.05" customHeight="1" x14ac:dyDescent="0.3">
      <c r="A68" s="233" t="s">
        <v>402</v>
      </c>
      <c r="B68" s="229" t="s">
        <v>411</v>
      </c>
      <c r="C68" s="228" t="s">
        <v>412</v>
      </c>
      <c r="D68" s="205">
        <v>30</v>
      </c>
      <c r="E68" s="209">
        <f t="shared" ref="E68:E73" si="3">D68*1.21</f>
        <v>36.299999999999997</v>
      </c>
      <c r="F68" s="268"/>
      <c r="G68" s="222">
        <f t="shared" si="2"/>
        <v>0</v>
      </c>
    </row>
    <row r="69" spans="1:9" ht="13.05" customHeight="1" x14ac:dyDescent="0.3">
      <c r="A69" s="233" t="s">
        <v>402</v>
      </c>
      <c r="B69" s="229" t="s">
        <v>413</v>
      </c>
      <c r="C69" s="228" t="s">
        <v>414</v>
      </c>
      <c r="D69" s="205">
        <v>273</v>
      </c>
      <c r="E69" s="209">
        <f t="shared" si="3"/>
        <v>330.33</v>
      </c>
      <c r="F69" s="268"/>
      <c r="G69" s="222">
        <f t="shared" si="2"/>
        <v>0</v>
      </c>
    </row>
    <row r="70" spans="1:9" ht="13.05" customHeight="1" x14ac:dyDescent="0.3">
      <c r="A70" s="233" t="s">
        <v>402</v>
      </c>
      <c r="B70" s="229" t="s">
        <v>415</v>
      </c>
      <c r="C70" s="228" t="s">
        <v>625</v>
      </c>
      <c r="D70" s="205">
        <v>1050</v>
      </c>
      <c r="E70" s="209">
        <f t="shared" si="3"/>
        <v>1270.5</v>
      </c>
      <c r="F70" s="268"/>
      <c r="G70" s="222">
        <f t="shared" si="2"/>
        <v>0</v>
      </c>
    </row>
    <row r="71" spans="1:9" ht="13.05" customHeight="1" x14ac:dyDescent="0.3">
      <c r="A71" s="233" t="s">
        <v>402</v>
      </c>
      <c r="B71" s="229" t="s">
        <v>416</v>
      </c>
      <c r="C71" s="228" t="s">
        <v>626</v>
      </c>
      <c r="D71" s="205">
        <v>1050</v>
      </c>
      <c r="E71" s="209">
        <f t="shared" si="3"/>
        <v>1270.5</v>
      </c>
      <c r="F71" s="268"/>
      <c r="G71" s="222">
        <f t="shared" si="2"/>
        <v>0</v>
      </c>
    </row>
    <row r="72" spans="1:9" ht="13.05" customHeight="1" x14ac:dyDescent="0.3">
      <c r="A72" s="233" t="s">
        <v>402</v>
      </c>
      <c r="B72" s="229" t="s">
        <v>417</v>
      </c>
      <c r="C72" s="228" t="s">
        <v>627</v>
      </c>
      <c r="D72" s="205">
        <v>1050</v>
      </c>
      <c r="E72" s="209">
        <f t="shared" si="3"/>
        <v>1270.5</v>
      </c>
      <c r="F72" s="268"/>
      <c r="G72" s="222">
        <f t="shared" si="2"/>
        <v>0</v>
      </c>
    </row>
    <row r="73" spans="1:9" ht="13.05" customHeight="1" x14ac:dyDescent="0.3">
      <c r="A73" s="234" t="s">
        <v>402</v>
      </c>
      <c r="B73" s="235" t="s">
        <v>418</v>
      </c>
      <c r="C73" s="236" t="s">
        <v>419</v>
      </c>
      <c r="D73" s="237">
        <v>378</v>
      </c>
      <c r="E73" s="214">
        <f t="shared" si="3"/>
        <v>457.38</v>
      </c>
      <c r="F73" s="267"/>
      <c r="G73" s="222">
        <f t="shared" si="2"/>
        <v>0</v>
      </c>
    </row>
    <row r="74" spans="1:9" x14ac:dyDescent="0.3">
      <c r="A74" s="354" t="s">
        <v>420</v>
      </c>
      <c r="B74" s="354"/>
      <c r="C74" s="354"/>
      <c r="D74" s="354"/>
      <c r="E74" s="354"/>
      <c r="F74" s="277"/>
      <c r="G74" s="238"/>
    </row>
    <row r="75" spans="1:9" ht="13.05" customHeight="1" x14ac:dyDescent="0.3">
      <c r="A75" s="181" t="s">
        <v>421</v>
      </c>
      <c r="B75" s="240" t="s">
        <v>422</v>
      </c>
      <c r="C75" s="231" t="s">
        <v>596</v>
      </c>
      <c r="D75" s="232">
        <v>1596</v>
      </c>
      <c r="E75" s="212">
        <f t="shared" ref="E75:E91" si="4">D75*1.21</f>
        <v>1931.1599999999999</v>
      </c>
      <c r="F75" s="278"/>
      <c r="G75" s="222">
        <f>E75*F75</f>
        <v>0</v>
      </c>
    </row>
    <row r="76" spans="1:9" ht="13.05" customHeight="1" x14ac:dyDescent="0.3">
      <c r="A76" s="233" t="s">
        <v>421</v>
      </c>
      <c r="B76" s="239" t="s">
        <v>423</v>
      </c>
      <c r="C76" s="228" t="s">
        <v>597</v>
      </c>
      <c r="D76" s="205">
        <v>1596</v>
      </c>
      <c r="E76" s="209">
        <f t="shared" si="4"/>
        <v>1931.1599999999999</v>
      </c>
      <c r="F76" s="279"/>
      <c r="G76" s="222">
        <f t="shared" ref="G76:G91" si="5">E76*F76</f>
        <v>0</v>
      </c>
    </row>
    <row r="77" spans="1:9" ht="13.05" customHeight="1" x14ac:dyDescent="0.3">
      <c r="A77" s="233" t="s">
        <v>421</v>
      </c>
      <c r="B77" s="228" t="s">
        <v>424</v>
      </c>
      <c r="C77" s="228" t="s">
        <v>598</v>
      </c>
      <c r="D77" s="205">
        <v>1596</v>
      </c>
      <c r="E77" s="209">
        <f t="shared" si="4"/>
        <v>1931.1599999999999</v>
      </c>
      <c r="F77" s="279"/>
      <c r="G77" s="222">
        <f t="shared" si="5"/>
        <v>0</v>
      </c>
    </row>
    <row r="78" spans="1:9" ht="13.05" customHeight="1" x14ac:dyDescent="0.3">
      <c r="A78" s="233" t="s">
        <v>421</v>
      </c>
      <c r="B78" s="228" t="s">
        <v>425</v>
      </c>
      <c r="C78" s="228" t="s">
        <v>599</v>
      </c>
      <c r="D78" s="205">
        <v>1596</v>
      </c>
      <c r="E78" s="209">
        <f t="shared" si="4"/>
        <v>1931.1599999999999</v>
      </c>
      <c r="F78" s="279"/>
      <c r="G78" s="222">
        <f t="shared" si="5"/>
        <v>0</v>
      </c>
    </row>
    <row r="79" spans="1:9" ht="13.05" customHeight="1" x14ac:dyDescent="0.3">
      <c r="A79" s="233" t="s">
        <v>421</v>
      </c>
      <c r="B79" s="228" t="s">
        <v>426</v>
      </c>
      <c r="C79" s="228" t="s">
        <v>600</v>
      </c>
      <c r="D79" s="205">
        <v>1596</v>
      </c>
      <c r="E79" s="209">
        <f t="shared" si="4"/>
        <v>1931.1599999999999</v>
      </c>
      <c r="F79" s="279"/>
      <c r="G79" s="222">
        <f t="shared" si="5"/>
        <v>0</v>
      </c>
    </row>
    <row r="80" spans="1:9" ht="13.05" customHeight="1" x14ac:dyDescent="0.3">
      <c r="A80" s="233" t="s">
        <v>421</v>
      </c>
      <c r="B80" s="228" t="s">
        <v>427</v>
      </c>
      <c r="C80" s="228" t="s">
        <v>601</v>
      </c>
      <c r="D80" s="205">
        <v>1596</v>
      </c>
      <c r="E80" s="209">
        <f t="shared" si="4"/>
        <v>1931.1599999999999</v>
      </c>
      <c r="F80" s="279"/>
      <c r="G80" s="222">
        <f t="shared" si="5"/>
        <v>0</v>
      </c>
    </row>
    <row r="81" spans="1:12" ht="13.05" customHeight="1" x14ac:dyDescent="0.3">
      <c r="A81" s="233" t="s">
        <v>421</v>
      </c>
      <c r="B81" s="228" t="s">
        <v>428</v>
      </c>
      <c r="C81" s="228" t="s">
        <v>602</v>
      </c>
      <c r="D81" s="205">
        <v>1596</v>
      </c>
      <c r="E81" s="209">
        <f t="shared" si="4"/>
        <v>1931.1599999999999</v>
      </c>
      <c r="F81" s="279"/>
      <c r="G81" s="222">
        <f t="shared" si="5"/>
        <v>0</v>
      </c>
    </row>
    <row r="82" spans="1:12" ht="13.05" customHeight="1" x14ac:dyDescent="0.3">
      <c r="A82" s="233" t="s">
        <v>421</v>
      </c>
      <c r="B82" s="228" t="s">
        <v>429</v>
      </c>
      <c r="C82" s="228" t="s">
        <v>603</v>
      </c>
      <c r="D82" s="205">
        <v>1596</v>
      </c>
      <c r="E82" s="209">
        <f t="shared" si="4"/>
        <v>1931.1599999999999</v>
      </c>
      <c r="F82" s="279"/>
      <c r="G82" s="222">
        <f t="shared" si="5"/>
        <v>0</v>
      </c>
    </row>
    <row r="83" spans="1:12" ht="13.05" customHeight="1" x14ac:dyDescent="0.3">
      <c r="A83" s="233" t="s">
        <v>421</v>
      </c>
      <c r="B83" s="228" t="s">
        <v>430</v>
      </c>
      <c r="C83" s="228" t="s">
        <v>604</v>
      </c>
      <c r="D83" s="205">
        <v>1596</v>
      </c>
      <c r="E83" s="209">
        <f t="shared" si="4"/>
        <v>1931.1599999999999</v>
      </c>
      <c r="F83" s="279"/>
      <c r="G83" s="222">
        <f t="shared" si="5"/>
        <v>0</v>
      </c>
    </row>
    <row r="84" spans="1:12" ht="13.05" customHeight="1" x14ac:dyDescent="0.3">
      <c r="A84" s="233" t="s">
        <v>421</v>
      </c>
      <c r="B84" s="228" t="s">
        <v>431</v>
      </c>
      <c r="C84" s="228" t="s">
        <v>605</v>
      </c>
      <c r="D84" s="205">
        <v>1596</v>
      </c>
      <c r="E84" s="209">
        <f t="shared" si="4"/>
        <v>1931.1599999999999</v>
      </c>
      <c r="F84" s="279"/>
      <c r="G84" s="222">
        <f t="shared" si="5"/>
        <v>0</v>
      </c>
    </row>
    <row r="85" spans="1:12" ht="13.05" customHeight="1" x14ac:dyDescent="0.3">
      <c r="A85" s="233" t="s">
        <v>421</v>
      </c>
      <c r="B85" s="228" t="s">
        <v>432</v>
      </c>
      <c r="C85" s="228" t="s">
        <v>606</v>
      </c>
      <c r="D85" s="205">
        <v>1596</v>
      </c>
      <c r="E85" s="209">
        <f t="shared" si="4"/>
        <v>1931.1599999999999</v>
      </c>
      <c r="F85" s="279"/>
      <c r="G85" s="222">
        <f t="shared" si="5"/>
        <v>0</v>
      </c>
    </row>
    <row r="86" spans="1:12" ht="13.05" customHeight="1" x14ac:dyDescent="0.3">
      <c r="A86" s="233" t="s">
        <v>421</v>
      </c>
      <c r="B86" s="228" t="s">
        <v>433</v>
      </c>
      <c r="C86" s="228" t="s">
        <v>607</v>
      </c>
      <c r="D86" s="205">
        <v>1596</v>
      </c>
      <c r="E86" s="209">
        <f t="shared" si="4"/>
        <v>1931.1599999999999</v>
      </c>
      <c r="F86" s="279"/>
      <c r="G86" s="222">
        <f t="shared" si="5"/>
        <v>0</v>
      </c>
    </row>
    <row r="87" spans="1:12" ht="13.05" customHeight="1" x14ac:dyDescent="0.3">
      <c r="A87" s="183" t="s">
        <v>421</v>
      </c>
      <c r="B87" s="228" t="s">
        <v>434</v>
      </c>
      <c r="C87" s="228" t="s">
        <v>435</v>
      </c>
      <c r="D87" s="205">
        <v>840</v>
      </c>
      <c r="E87" s="209">
        <f t="shared" si="4"/>
        <v>1016.4</v>
      </c>
      <c r="F87" s="280"/>
      <c r="G87" s="222">
        <f t="shared" si="5"/>
        <v>0</v>
      </c>
    </row>
    <row r="88" spans="1:12" ht="13.05" customHeight="1" x14ac:dyDescent="0.3">
      <c r="A88" s="183" t="s">
        <v>421</v>
      </c>
      <c r="B88" s="228" t="s">
        <v>592</v>
      </c>
      <c r="C88" s="228" t="s">
        <v>635</v>
      </c>
      <c r="D88" s="205">
        <v>500</v>
      </c>
      <c r="E88" s="209">
        <f t="shared" si="4"/>
        <v>605</v>
      </c>
      <c r="F88" s="280"/>
      <c r="G88" s="222">
        <f t="shared" si="5"/>
        <v>0</v>
      </c>
    </row>
    <row r="89" spans="1:12" ht="13.05" customHeight="1" x14ac:dyDescent="0.3">
      <c r="A89" s="183" t="s">
        <v>421</v>
      </c>
      <c r="B89" s="228" t="s">
        <v>593</v>
      </c>
      <c r="C89" s="228" t="s">
        <v>636</v>
      </c>
      <c r="D89" s="205">
        <v>500</v>
      </c>
      <c r="E89" s="209">
        <f t="shared" si="4"/>
        <v>605</v>
      </c>
      <c r="F89" s="280"/>
      <c r="G89" s="222">
        <f t="shared" si="5"/>
        <v>0</v>
      </c>
    </row>
    <row r="90" spans="1:12" ht="13.05" customHeight="1" x14ac:dyDescent="0.3">
      <c r="A90" s="183" t="s">
        <v>421</v>
      </c>
      <c r="B90" s="228" t="s">
        <v>594</v>
      </c>
      <c r="C90" s="228" t="s">
        <v>637</v>
      </c>
      <c r="D90" s="205">
        <v>500</v>
      </c>
      <c r="E90" s="209">
        <f t="shared" si="4"/>
        <v>605</v>
      </c>
      <c r="F90" s="280"/>
      <c r="G90" s="222">
        <f t="shared" si="5"/>
        <v>0</v>
      </c>
    </row>
    <row r="91" spans="1:12" ht="13.05" customHeight="1" x14ac:dyDescent="0.3">
      <c r="A91" s="241" t="s">
        <v>421</v>
      </c>
      <c r="B91" s="236" t="s">
        <v>595</v>
      </c>
      <c r="C91" s="236" t="s">
        <v>638</v>
      </c>
      <c r="D91" s="237">
        <v>120</v>
      </c>
      <c r="E91" s="214">
        <f t="shared" si="4"/>
        <v>145.19999999999999</v>
      </c>
      <c r="F91" s="281"/>
      <c r="G91" s="225">
        <f t="shared" si="5"/>
        <v>0</v>
      </c>
    </row>
    <row r="92" spans="1:12" x14ac:dyDescent="0.3">
      <c r="A92" s="354" t="s">
        <v>436</v>
      </c>
      <c r="B92" s="354"/>
      <c r="C92" s="354"/>
      <c r="D92" s="354"/>
      <c r="E92" s="354"/>
      <c r="F92" s="276"/>
      <c r="G92" s="213"/>
    </row>
    <row r="93" spans="1:12" ht="13.05" customHeight="1" x14ac:dyDescent="0.3">
      <c r="A93" s="181" t="s">
        <v>436</v>
      </c>
      <c r="B93" s="230" t="s">
        <v>437</v>
      </c>
      <c r="C93" s="231" t="s">
        <v>438</v>
      </c>
      <c r="D93" s="232">
        <v>126</v>
      </c>
      <c r="E93" s="212">
        <f t="shared" ref="E93:E98" si="6">D93*1.21</f>
        <v>152.46</v>
      </c>
      <c r="F93" s="282"/>
      <c r="G93" s="219">
        <f>E93*F93</f>
        <v>0</v>
      </c>
      <c r="H93" s="242"/>
      <c r="I93" s="191"/>
      <c r="J93" s="192"/>
      <c r="K93" s="192"/>
      <c r="L93" s="192"/>
    </row>
    <row r="94" spans="1:12" ht="13.05" customHeight="1" x14ac:dyDescent="0.3">
      <c r="A94" s="233" t="s">
        <v>436</v>
      </c>
      <c r="B94" s="229" t="s">
        <v>439</v>
      </c>
      <c r="C94" s="228" t="s">
        <v>440</v>
      </c>
      <c r="D94" s="205">
        <v>84</v>
      </c>
      <c r="E94" s="209">
        <f t="shared" si="6"/>
        <v>101.64</v>
      </c>
      <c r="F94" s="279"/>
      <c r="G94" s="222">
        <f t="shared" ref="G94:G98" si="7">E94*F94</f>
        <v>0</v>
      </c>
      <c r="H94" s="242"/>
      <c r="I94" s="191"/>
      <c r="J94" s="193"/>
      <c r="K94" s="192"/>
      <c r="L94" s="192"/>
    </row>
    <row r="95" spans="1:12" ht="13.05" customHeight="1" x14ac:dyDescent="0.3">
      <c r="A95" s="233" t="s">
        <v>436</v>
      </c>
      <c r="B95" s="229" t="s">
        <v>441</v>
      </c>
      <c r="C95" s="228" t="s">
        <v>442</v>
      </c>
      <c r="D95" s="205">
        <v>76</v>
      </c>
      <c r="E95" s="209">
        <f t="shared" si="6"/>
        <v>91.96</v>
      </c>
      <c r="F95" s="279"/>
      <c r="G95" s="222">
        <f t="shared" si="7"/>
        <v>0</v>
      </c>
      <c r="H95" s="242"/>
      <c r="I95" s="191"/>
      <c r="J95" s="193"/>
      <c r="K95" s="192"/>
      <c r="L95" s="192"/>
    </row>
    <row r="96" spans="1:12" ht="13.05" customHeight="1" x14ac:dyDescent="0.3">
      <c r="A96" s="233" t="s">
        <v>436</v>
      </c>
      <c r="B96" s="229" t="s">
        <v>443</v>
      </c>
      <c r="C96" s="228" t="s">
        <v>444</v>
      </c>
      <c r="D96" s="205">
        <v>147</v>
      </c>
      <c r="E96" s="209">
        <f t="shared" si="6"/>
        <v>177.87</v>
      </c>
      <c r="F96" s="279"/>
      <c r="G96" s="222">
        <f t="shared" si="7"/>
        <v>0</v>
      </c>
      <c r="H96" s="242"/>
      <c r="I96" s="191"/>
      <c r="J96" s="193"/>
      <c r="K96" s="192"/>
      <c r="L96" s="192"/>
    </row>
    <row r="97" spans="1:12" ht="13.05" customHeight="1" x14ac:dyDescent="0.3">
      <c r="A97" s="233" t="s">
        <v>436</v>
      </c>
      <c r="B97" s="229" t="s">
        <v>445</v>
      </c>
      <c r="C97" s="228" t="s">
        <v>446</v>
      </c>
      <c r="D97" s="205">
        <v>86</v>
      </c>
      <c r="E97" s="209">
        <f t="shared" si="6"/>
        <v>104.06</v>
      </c>
      <c r="F97" s="279"/>
      <c r="G97" s="222">
        <f t="shared" si="7"/>
        <v>0</v>
      </c>
      <c r="H97" s="242"/>
      <c r="I97" s="191"/>
      <c r="J97" s="193"/>
      <c r="K97" s="192"/>
      <c r="L97" s="192"/>
    </row>
    <row r="98" spans="1:12" ht="13.05" customHeight="1" x14ac:dyDescent="0.3">
      <c r="A98" s="234" t="s">
        <v>436</v>
      </c>
      <c r="B98" s="235" t="s">
        <v>447</v>
      </c>
      <c r="C98" s="236" t="s">
        <v>448</v>
      </c>
      <c r="D98" s="237">
        <v>107</v>
      </c>
      <c r="E98" s="214">
        <f t="shared" si="6"/>
        <v>129.47</v>
      </c>
      <c r="F98" s="283"/>
      <c r="G98" s="225">
        <f t="shared" si="7"/>
        <v>0</v>
      </c>
      <c r="H98" s="242"/>
      <c r="I98" s="191"/>
      <c r="J98" s="193"/>
      <c r="K98" s="192"/>
      <c r="L98" s="192"/>
    </row>
    <row r="99" spans="1:12" x14ac:dyDescent="0.3">
      <c r="A99" s="354" t="s">
        <v>449</v>
      </c>
      <c r="B99" s="354"/>
      <c r="C99" s="354"/>
      <c r="D99" s="354"/>
      <c r="E99" s="354"/>
      <c r="F99" s="284"/>
      <c r="G99" s="263"/>
      <c r="H99" s="190"/>
      <c r="I99" s="191"/>
      <c r="J99" s="193"/>
      <c r="K99" s="192"/>
      <c r="L99" s="192"/>
    </row>
    <row r="100" spans="1:12" ht="13.05" customHeight="1" x14ac:dyDescent="0.3">
      <c r="A100" s="181" t="s">
        <v>450</v>
      </c>
      <c r="B100" s="230" t="s">
        <v>451</v>
      </c>
      <c r="C100" s="231" t="s">
        <v>501</v>
      </c>
      <c r="D100" s="232">
        <v>504</v>
      </c>
      <c r="E100" s="248">
        <f>D100*1.21</f>
        <v>609.84</v>
      </c>
      <c r="F100" s="282"/>
      <c r="G100" s="219">
        <f>E100*F100</f>
        <v>0</v>
      </c>
    </row>
    <row r="101" spans="1:12" ht="13.05" customHeight="1" x14ac:dyDescent="0.3">
      <c r="A101" s="233" t="s">
        <v>450</v>
      </c>
      <c r="B101" s="229" t="s">
        <v>487</v>
      </c>
      <c r="C101" s="228" t="s">
        <v>639</v>
      </c>
      <c r="D101" s="205">
        <v>504</v>
      </c>
      <c r="E101" s="243">
        <v>610</v>
      </c>
      <c r="F101" s="279"/>
      <c r="G101" s="222">
        <f t="shared" ref="G101:G120" si="8">E101*F101</f>
        <v>0</v>
      </c>
    </row>
    <row r="102" spans="1:12" ht="13.05" customHeight="1" x14ac:dyDescent="0.3">
      <c r="A102" s="233" t="s">
        <v>450</v>
      </c>
      <c r="B102" s="228" t="s">
        <v>452</v>
      </c>
      <c r="C102" s="228" t="s">
        <v>502</v>
      </c>
      <c r="D102" s="205">
        <v>504</v>
      </c>
      <c r="E102" s="243">
        <f t="shared" ref="E102:E120" si="9">D102*1.21</f>
        <v>609.84</v>
      </c>
      <c r="F102" s="279"/>
      <c r="G102" s="222">
        <f t="shared" si="8"/>
        <v>0</v>
      </c>
    </row>
    <row r="103" spans="1:12" ht="13.05" customHeight="1" x14ac:dyDescent="0.3">
      <c r="A103" s="233" t="s">
        <v>450</v>
      </c>
      <c r="B103" s="228" t="s">
        <v>453</v>
      </c>
      <c r="C103" s="228" t="s">
        <v>503</v>
      </c>
      <c r="D103" s="205">
        <v>504</v>
      </c>
      <c r="E103" s="243">
        <f t="shared" si="9"/>
        <v>609.84</v>
      </c>
      <c r="F103" s="279"/>
      <c r="G103" s="222">
        <f t="shared" si="8"/>
        <v>0</v>
      </c>
    </row>
    <row r="104" spans="1:12" ht="13.05" customHeight="1" x14ac:dyDescent="0.3">
      <c r="A104" s="233" t="s">
        <v>450</v>
      </c>
      <c r="B104" s="228" t="s">
        <v>454</v>
      </c>
      <c r="C104" s="228" t="s">
        <v>504</v>
      </c>
      <c r="D104" s="205">
        <v>504</v>
      </c>
      <c r="E104" s="243">
        <f t="shared" si="9"/>
        <v>609.84</v>
      </c>
      <c r="F104" s="279"/>
      <c r="G104" s="222">
        <f t="shared" si="8"/>
        <v>0</v>
      </c>
    </row>
    <row r="105" spans="1:12" ht="13.05" customHeight="1" x14ac:dyDescent="0.3">
      <c r="A105" s="233" t="s">
        <v>450</v>
      </c>
      <c r="B105" s="229" t="s">
        <v>455</v>
      </c>
      <c r="C105" s="228" t="s">
        <v>505</v>
      </c>
      <c r="D105" s="205">
        <v>378</v>
      </c>
      <c r="E105" s="243">
        <f t="shared" si="9"/>
        <v>457.38</v>
      </c>
      <c r="F105" s="279"/>
      <c r="G105" s="222">
        <f t="shared" si="8"/>
        <v>0</v>
      </c>
    </row>
    <row r="106" spans="1:12" ht="13.05" customHeight="1" x14ac:dyDescent="0.3">
      <c r="A106" s="233" t="s">
        <v>450</v>
      </c>
      <c r="B106" s="229" t="s">
        <v>456</v>
      </c>
      <c r="C106" s="228" t="s">
        <v>506</v>
      </c>
      <c r="D106" s="205">
        <v>378</v>
      </c>
      <c r="E106" s="243">
        <f t="shared" si="9"/>
        <v>457.38</v>
      </c>
      <c r="F106" s="279"/>
      <c r="G106" s="222">
        <f t="shared" si="8"/>
        <v>0</v>
      </c>
    </row>
    <row r="107" spans="1:12" ht="13.05" customHeight="1" x14ac:dyDescent="0.3">
      <c r="A107" s="233" t="s">
        <v>450</v>
      </c>
      <c r="B107" s="229" t="s">
        <v>457</v>
      </c>
      <c r="C107" s="228" t="s">
        <v>507</v>
      </c>
      <c r="D107" s="205">
        <v>378</v>
      </c>
      <c r="E107" s="243">
        <f t="shared" si="9"/>
        <v>457.38</v>
      </c>
      <c r="F107" s="279"/>
      <c r="G107" s="222">
        <f t="shared" si="8"/>
        <v>0</v>
      </c>
    </row>
    <row r="108" spans="1:12" ht="13.05" customHeight="1" x14ac:dyDescent="0.3">
      <c r="A108" s="233" t="s">
        <v>450</v>
      </c>
      <c r="B108" s="229" t="s">
        <v>458</v>
      </c>
      <c r="C108" s="228" t="s">
        <v>508</v>
      </c>
      <c r="D108" s="205">
        <v>378</v>
      </c>
      <c r="E108" s="243">
        <f t="shared" si="9"/>
        <v>457.38</v>
      </c>
      <c r="F108" s="279"/>
      <c r="G108" s="222">
        <f t="shared" si="8"/>
        <v>0</v>
      </c>
    </row>
    <row r="109" spans="1:12" ht="13.05" customHeight="1" x14ac:dyDescent="0.3">
      <c r="A109" s="233" t="s">
        <v>459</v>
      </c>
      <c r="B109" s="244" t="s">
        <v>588</v>
      </c>
      <c r="C109" s="245" t="s">
        <v>622</v>
      </c>
      <c r="D109" s="205">
        <v>131</v>
      </c>
      <c r="E109" s="243">
        <f t="shared" si="9"/>
        <v>158.51</v>
      </c>
      <c r="F109" s="279"/>
      <c r="G109" s="222">
        <f t="shared" si="8"/>
        <v>0</v>
      </c>
    </row>
    <row r="110" spans="1:12" ht="13.05" customHeight="1" x14ac:dyDescent="0.3">
      <c r="A110" s="233" t="s">
        <v>459</v>
      </c>
      <c r="B110" s="244" t="s">
        <v>589</v>
      </c>
      <c r="C110" s="245" t="s">
        <v>640</v>
      </c>
      <c r="D110" s="246">
        <v>100</v>
      </c>
      <c r="E110" s="247">
        <f t="shared" si="9"/>
        <v>121</v>
      </c>
      <c r="F110" s="279"/>
      <c r="G110" s="222">
        <f t="shared" si="8"/>
        <v>0</v>
      </c>
    </row>
    <row r="111" spans="1:12" ht="13.05" customHeight="1" x14ac:dyDescent="0.3">
      <c r="A111" s="233" t="s">
        <v>460</v>
      </c>
      <c r="B111" s="244" t="s">
        <v>461</v>
      </c>
      <c r="C111" s="245" t="s">
        <v>641</v>
      </c>
      <c r="D111" s="246">
        <v>90</v>
      </c>
      <c r="E111" s="247">
        <f t="shared" si="9"/>
        <v>108.89999999999999</v>
      </c>
      <c r="F111" s="279"/>
      <c r="G111" s="222">
        <f t="shared" si="8"/>
        <v>0</v>
      </c>
    </row>
    <row r="112" spans="1:12" ht="13.05" customHeight="1" x14ac:dyDescent="0.3">
      <c r="A112" s="233" t="s">
        <v>460</v>
      </c>
      <c r="B112" s="244" t="s">
        <v>590</v>
      </c>
      <c r="C112" s="245" t="s">
        <v>591</v>
      </c>
      <c r="D112" s="246">
        <v>90</v>
      </c>
      <c r="E112" s="247">
        <f t="shared" si="9"/>
        <v>108.89999999999999</v>
      </c>
      <c r="F112" s="279"/>
      <c r="G112" s="222">
        <f t="shared" si="8"/>
        <v>0</v>
      </c>
    </row>
    <row r="113" spans="1:7" ht="21.6" x14ac:dyDescent="0.3">
      <c r="A113" s="233" t="s">
        <v>462</v>
      </c>
      <c r="B113" s="229" t="s">
        <v>411</v>
      </c>
      <c r="C113" s="194" t="s">
        <v>463</v>
      </c>
      <c r="D113" s="205">
        <v>7</v>
      </c>
      <c r="E113" s="243">
        <f t="shared" si="9"/>
        <v>8.4699999999999989</v>
      </c>
      <c r="F113" s="279"/>
      <c r="G113" s="222">
        <f t="shared" si="8"/>
        <v>0</v>
      </c>
    </row>
    <row r="114" spans="1:7" ht="21.6" x14ac:dyDescent="0.3">
      <c r="A114" s="233" t="s">
        <v>464</v>
      </c>
      <c r="B114" s="229" t="s">
        <v>465</v>
      </c>
      <c r="C114" s="194" t="s">
        <v>644</v>
      </c>
      <c r="D114" s="205">
        <v>126</v>
      </c>
      <c r="E114" s="243">
        <f t="shared" si="9"/>
        <v>152.46</v>
      </c>
      <c r="F114" s="279"/>
      <c r="G114" s="222">
        <f t="shared" si="8"/>
        <v>0</v>
      </c>
    </row>
    <row r="115" spans="1:7" ht="13.8" customHeight="1" x14ac:dyDescent="0.3">
      <c r="A115" s="233" t="s">
        <v>464</v>
      </c>
      <c r="B115" s="229" t="s">
        <v>411</v>
      </c>
      <c r="C115" s="194" t="s">
        <v>646</v>
      </c>
      <c r="D115" s="205">
        <v>126</v>
      </c>
      <c r="E115" s="243">
        <f t="shared" si="9"/>
        <v>152.46</v>
      </c>
      <c r="F115" s="279"/>
      <c r="G115" s="222">
        <f t="shared" si="8"/>
        <v>0</v>
      </c>
    </row>
    <row r="116" spans="1:7" ht="21" x14ac:dyDescent="0.3">
      <c r="A116" s="233" t="s">
        <v>464</v>
      </c>
      <c r="B116" s="229" t="s">
        <v>466</v>
      </c>
      <c r="C116" s="194" t="s">
        <v>645</v>
      </c>
      <c r="D116" s="205">
        <v>36</v>
      </c>
      <c r="E116" s="243">
        <f t="shared" si="9"/>
        <v>43.56</v>
      </c>
      <c r="F116" s="279"/>
      <c r="G116" s="222">
        <f t="shared" si="8"/>
        <v>0</v>
      </c>
    </row>
    <row r="117" spans="1:7" ht="13.05" customHeight="1" x14ac:dyDescent="0.3">
      <c r="A117" s="233" t="s">
        <v>467</v>
      </c>
      <c r="B117" s="229" t="s">
        <v>468</v>
      </c>
      <c r="C117" s="228" t="s">
        <v>469</v>
      </c>
      <c r="D117" s="205">
        <v>2.5</v>
      </c>
      <c r="E117" s="243">
        <f t="shared" si="9"/>
        <v>3.0249999999999999</v>
      </c>
      <c r="F117" s="279"/>
      <c r="G117" s="222">
        <f t="shared" si="8"/>
        <v>0</v>
      </c>
    </row>
    <row r="118" spans="1:7" ht="13.05" customHeight="1" x14ac:dyDescent="0.3">
      <c r="A118" s="233" t="s">
        <v>467</v>
      </c>
      <c r="B118" s="229" t="s">
        <v>470</v>
      </c>
      <c r="C118" s="228" t="s">
        <v>471</v>
      </c>
      <c r="D118" s="205">
        <v>3</v>
      </c>
      <c r="E118" s="243">
        <f t="shared" si="9"/>
        <v>3.63</v>
      </c>
      <c r="F118" s="279"/>
      <c r="G118" s="222">
        <f t="shared" si="8"/>
        <v>0</v>
      </c>
    </row>
    <row r="119" spans="1:7" x14ac:dyDescent="0.3">
      <c r="A119" s="233" t="s">
        <v>467</v>
      </c>
      <c r="B119" s="229" t="s">
        <v>472</v>
      </c>
      <c r="C119" s="228" t="s">
        <v>473</v>
      </c>
      <c r="D119" s="205">
        <v>5</v>
      </c>
      <c r="E119" s="243">
        <f t="shared" si="9"/>
        <v>6.05</v>
      </c>
      <c r="F119" s="279"/>
      <c r="G119" s="222">
        <f t="shared" si="8"/>
        <v>0</v>
      </c>
    </row>
    <row r="120" spans="1:7" ht="24.6" customHeight="1" x14ac:dyDescent="0.3">
      <c r="A120" s="249" t="s">
        <v>467</v>
      </c>
      <c r="B120" s="250" t="s">
        <v>474</v>
      </c>
      <c r="C120" s="251" t="s">
        <v>642</v>
      </c>
      <c r="D120" s="252">
        <v>2.5</v>
      </c>
      <c r="E120" s="262">
        <f t="shared" si="9"/>
        <v>3.0249999999999999</v>
      </c>
      <c r="F120" s="285"/>
      <c r="G120" s="221">
        <f t="shared" si="8"/>
        <v>0</v>
      </c>
    </row>
    <row r="121" spans="1:7" x14ac:dyDescent="0.3">
      <c r="A121" s="357" t="s">
        <v>552</v>
      </c>
      <c r="B121" s="354"/>
      <c r="C121" s="354"/>
      <c r="D121" s="354"/>
      <c r="E121" s="354"/>
      <c r="F121" s="276"/>
    </row>
    <row r="122" spans="1:7" ht="21.6" x14ac:dyDescent="0.3">
      <c r="A122" s="181" t="s">
        <v>475</v>
      </c>
      <c r="B122" s="230" t="s">
        <v>476</v>
      </c>
      <c r="C122" s="194" t="s">
        <v>713</v>
      </c>
      <c r="D122" s="255">
        <v>1785</v>
      </c>
      <c r="E122" s="256">
        <f>D122*1.21</f>
        <v>2159.85</v>
      </c>
      <c r="F122" s="286"/>
      <c r="G122" s="219">
        <f t="shared" ref="G122:G123" si="10">E120*F120</f>
        <v>0</v>
      </c>
    </row>
    <row r="123" spans="1:7" ht="42" x14ac:dyDescent="0.3">
      <c r="A123" s="233" t="s">
        <v>475</v>
      </c>
      <c r="B123" s="229" t="s">
        <v>477</v>
      </c>
      <c r="C123" s="194" t="s">
        <v>712</v>
      </c>
      <c r="D123" s="253">
        <v>7980</v>
      </c>
      <c r="E123" s="254">
        <f t="shared" ref="E123:E124" si="11">D123*1.21</f>
        <v>9655.7999999999993</v>
      </c>
      <c r="F123" s="287"/>
      <c r="G123" s="222">
        <f t="shared" si="10"/>
        <v>0</v>
      </c>
    </row>
    <row r="124" spans="1:7" ht="13.05" customHeight="1" x14ac:dyDescent="0.3">
      <c r="A124" s="234" t="s">
        <v>475</v>
      </c>
      <c r="B124" s="235" t="s">
        <v>478</v>
      </c>
      <c r="C124" s="236" t="s">
        <v>643</v>
      </c>
      <c r="D124" s="257">
        <v>290</v>
      </c>
      <c r="E124" s="258">
        <f t="shared" si="11"/>
        <v>350.9</v>
      </c>
      <c r="F124" s="288"/>
      <c r="G124" s="225">
        <f>E122*F122</f>
        <v>0</v>
      </c>
    </row>
    <row r="125" spans="1:7" x14ac:dyDescent="0.3">
      <c r="A125" s="357" t="s">
        <v>479</v>
      </c>
      <c r="B125" s="354"/>
      <c r="C125" s="354"/>
      <c r="D125" s="354"/>
      <c r="E125" s="354"/>
      <c r="F125" s="276"/>
      <c r="G125" s="238"/>
    </row>
    <row r="126" spans="1:7" s="179" customFormat="1" ht="13.05" customHeight="1" x14ac:dyDescent="0.3">
      <c r="A126" s="181" t="s">
        <v>480</v>
      </c>
      <c r="B126" s="230" t="s">
        <v>481</v>
      </c>
      <c r="C126" s="231" t="s">
        <v>482</v>
      </c>
      <c r="D126" s="260">
        <v>27</v>
      </c>
      <c r="E126" s="256">
        <f>D126*1.21</f>
        <v>32.67</v>
      </c>
      <c r="F126" s="265"/>
      <c r="G126" s="222">
        <f>E126*F126</f>
        <v>0</v>
      </c>
    </row>
    <row r="127" spans="1:7" s="179" customFormat="1" ht="13.05" customHeight="1" x14ac:dyDescent="0.3">
      <c r="A127" s="233" t="s">
        <v>480</v>
      </c>
      <c r="B127" s="229" t="s">
        <v>483</v>
      </c>
      <c r="C127" s="228" t="s">
        <v>484</v>
      </c>
      <c r="D127" s="259">
        <v>16</v>
      </c>
      <c r="E127" s="254">
        <f>D127*1.21</f>
        <v>19.36</v>
      </c>
      <c r="F127" s="268"/>
      <c r="G127" s="222">
        <f t="shared" ref="G127:G128" si="12">E127*F127</f>
        <v>0</v>
      </c>
    </row>
    <row r="128" spans="1:7" s="179" customFormat="1" ht="13.05" customHeight="1" x14ac:dyDescent="0.3">
      <c r="A128" s="234" t="s">
        <v>480</v>
      </c>
      <c r="B128" s="235" t="s">
        <v>485</v>
      </c>
      <c r="C128" s="236" t="s">
        <v>486</v>
      </c>
      <c r="D128" s="261">
        <v>55</v>
      </c>
      <c r="E128" s="258">
        <f t="shared" ref="E128" si="13">D128*1.21</f>
        <v>66.55</v>
      </c>
      <c r="F128" s="275"/>
      <c r="G128" s="221">
        <f t="shared" si="12"/>
        <v>0</v>
      </c>
    </row>
    <row r="129" spans="1:7" x14ac:dyDescent="0.3">
      <c r="A129" s="180" t="s">
        <v>608</v>
      </c>
      <c r="B129" s="175"/>
      <c r="C129" s="175"/>
      <c r="D129" s="355" t="s">
        <v>647</v>
      </c>
      <c r="E129" s="355"/>
      <c r="F129" s="355"/>
      <c r="G129" s="264">
        <f>SUM(G5:G128)/1.21</f>
        <v>0</v>
      </c>
    </row>
    <row r="130" spans="1:7" x14ac:dyDescent="0.3">
      <c r="A130" s="180" t="s">
        <v>710</v>
      </c>
      <c r="B130" s="1"/>
      <c r="C130" s="1"/>
      <c r="D130" s="355" t="s">
        <v>648</v>
      </c>
      <c r="E130" s="355"/>
      <c r="F130" s="355"/>
      <c r="G130" s="82">
        <f>G129*1.21</f>
        <v>0</v>
      </c>
    </row>
    <row r="131" spans="1:7" x14ac:dyDescent="0.3">
      <c r="A131" s="180" t="s">
        <v>711</v>
      </c>
      <c r="B131" s="1"/>
      <c r="C131" s="1"/>
      <c r="D131" s="356" t="s">
        <v>649</v>
      </c>
      <c r="E131" s="356"/>
      <c r="F131" s="356"/>
      <c r="G131" s="356"/>
    </row>
    <row r="132" spans="1:7" x14ac:dyDescent="0.3">
      <c r="A132" s="1"/>
      <c r="B132" s="1"/>
      <c r="C132" s="1"/>
      <c r="D132" s="13"/>
      <c r="E132" s="14"/>
    </row>
    <row r="133" spans="1:7" x14ac:dyDescent="0.3">
      <c r="A133" s="1"/>
      <c r="B133" s="1"/>
      <c r="C133" s="1"/>
      <c r="D133" s="13"/>
      <c r="E133" s="14"/>
    </row>
    <row r="134" spans="1:7" x14ac:dyDescent="0.3">
      <c r="A134" s="1"/>
      <c r="B134" s="1"/>
      <c r="C134" s="1"/>
      <c r="D134" s="13"/>
      <c r="E134" s="14"/>
    </row>
    <row r="135" spans="1:7" x14ac:dyDescent="0.3">
      <c r="A135" s="1"/>
      <c r="B135" s="1"/>
      <c r="C135" s="1"/>
      <c r="D135" s="13"/>
      <c r="E135" s="14"/>
    </row>
    <row r="136" spans="1:7" x14ac:dyDescent="0.3">
      <c r="A136" s="1"/>
      <c r="B136" s="1"/>
      <c r="C136" s="1"/>
      <c r="D136" s="13"/>
      <c r="E136" s="14"/>
    </row>
    <row r="137" spans="1:7" x14ac:dyDescent="0.3">
      <c r="A137" s="1"/>
      <c r="B137" s="1"/>
      <c r="C137" s="1"/>
      <c r="D137" s="13"/>
      <c r="E137" s="14"/>
    </row>
    <row r="138" spans="1:7" x14ac:dyDescent="0.3">
      <c r="A138" s="1"/>
      <c r="B138" s="1"/>
      <c r="C138" s="1"/>
      <c r="D138" s="13"/>
      <c r="E138" s="14"/>
    </row>
    <row r="139" spans="1:7" x14ac:dyDescent="0.3">
      <c r="A139" s="1"/>
      <c r="B139" s="1"/>
      <c r="C139" s="1"/>
      <c r="D139" s="13"/>
      <c r="E139" s="14"/>
    </row>
    <row r="140" spans="1:7" x14ac:dyDescent="0.3">
      <c r="A140" s="1"/>
      <c r="B140" s="1"/>
      <c r="C140" s="1"/>
      <c r="D140" s="13"/>
      <c r="E140" s="14"/>
    </row>
    <row r="141" spans="1:7" x14ac:dyDescent="0.3">
      <c r="A141" s="1"/>
      <c r="B141" s="1"/>
      <c r="C141" s="1"/>
      <c r="D141" s="13"/>
      <c r="E141" s="14"/>
    </row>
    <row r="142" spans="1:7" x14ac:dyDescent="0.3">
      <c r="D142" s="12"/>
      <c r="E142" s="11"/>
    </row>
    <row r="143" spans="1:7" x14ac:dyDescent="0.3">
      <c r="D143" s="12"/>
      <c r="E143" s="11"/>
    </row>
    <row r="144" spans="1:7" x14ac:dyDescent="0.3">
      <c r="D144" s="12"/>
      <c r="E144" s="11"/>
    </row>
    <row r="145" spans="4:5" x14ac:dyDescent="0.3">
      <c r="D145" s="12"/>
      <c r="E145" s="11"/>
    </row>
    <row r="146" spans="4:5" x14ac:dyDescent="0.3">
      <c r="D146" s="12"/>
      <c r="E146" s="11"/>
    </row>
    <row r="147" spans="4:5" x14ac:dyDescent="0.3">
      <c r="D147" s="12"/>
      <c r="E147" s="11"/>
    </row>
    <row r="148" spans="4:5" x14ac:dyDescent="0.3">
      <c r="D148" s="12"/>
      <c r="E148" s="11"/>
    </row>
    <row r="149" spans="4:5" x14ac:dyDescent="0.3">
      <c r="D149" s="12"/>
      <c r="E149" s="11"/>
    </row>
    <row r="150" spans="4:5" x14ac:dyDescent="0.3">
      <c r="D150" s="12"/>
      <c r="E150" s="11"/>
    </row>
    <row r="151" spans="4:5" x14ac:dyDescent="0.3">
      <c r="D151" s="12"/>
      <c r="E151" s="11"/>
    </row>
    <row r="152" spans="4:5" x14ac:dyDescent="0.3">
      <c r="D152" s="12"/>
      <c r="E152" s="11"/>
    </row>
    <row r="153" spans="4:5" x14ac:dyDescent="0.3">
      <c r="D153" s="12"/>
      <c r="E153" s="11"/>
    </row>
    <row r="154" spans="4:5" x14ac:dyDescent="0.3">
      <c r="D154" s="12"/>
      <c r="E154" s="11"/>
    </row>
    <row r="155" spans="4:5" x14ac:dyDescent="0.3">
      <c r="D155" s="12"/>
      <c r="E155" s="11"/>
    </row>
    <row r="156" spans="4:5" x14ac:dyDescent="0.3">
      <c r="D156" s="12"/>
      <c r="E156" s="11"/>
    </row>
    <row r="157" spans="4:5" x14ac:dyDescent="0.3">
      <c r="D157" s="12"/>
      <c r="E157" s="11"/>
    </row>
    <row r="158" spans="4:5" x14ac:dyDescent="0.3">
      <c r="D158" s="12"/>
      <c r="E158" s="11"/>
    </row>
    <row r="159" spans="4:5" x14ac:dyDescent="0.3">
      <c r="D159" s="12"/>
      <c r="E159" s="11"/>
    </row>
    <row r="160" spans="4:5" x14ac:dyDescent="0.3">
      <c r="D160" s="12"/>
      <c r="E160" s="11"/>
    </row>
    <row r="161" spans="4:5" x14ac:dyDescent="0.3">
      <c r="D161" s="12"/>
      <c r="E161" s="11"/>
    </row>
    <row r="162" spans="4:5" x14ac:dyDescent="0.3">
      <c r="D162" s="12"/>
      <c r="E162" s="11"/>
    </row>
    <row r="163" spans="4:5" x14ac:dyDescent="0.3">
      <c r="D163" s="12"/>
      <c r="E163" s="11"/>
    </row>
    <row r="164" spans="4:5" x14ac:dyDescent="0.3">
      <c r="D164" s="12"/>
      <c r="E164" s="11"/>
    </row>
    <row r="165" spans="4:5" x14ac:dyDescent="0.3">
      <c r="D165" s="12"/>
      <c r="E165" s="11"/>
    </row>
    <row r="166" spans="4:5" x14ac:dyDescent="0.3">
      <c r="D166" s="12"/>
      <c r="E166" s="11"/>
    </row>
    <row r="167" spans="4:5" x14ac:dyDescent="0.3">
      <c r="D167" s="12"/>
      <c r="E167" s="11"/>
    </row>
    <row r="168" spans="4:5" x14ac:dyDescent="0.3">
      <c r="D168" s="12"/>
      <c r="E168" s="11"/>
    </row>
    <row r="169" spans="4:5" x14ac:dyDescent="0.3">
      <c r="D169" s="12"/>
      <c r="E169" s="11"/>
    </row>
    <row r="170" spans="4:5" x14ac:dyDescent="0.3">
      <c r="D170" s="12"/>
      <c r="E170" s="11"/>
    </row>
    <row r="171" spans="4:5" x14ac:dyDescent="0.3">
      <c r="D171" s="12"/>
      <c r="E171" s="11"/>
    </row>
    <row r="172" spans="4:5" x14ac:dyDescent="0.3">
      <c r="D172" s="12"/>
      <c r="E172" s="11"/>
    </row>
    <row r="173" spans="4:5" x14ac:dyDescent="0.3">
      <c r="D173" s="12"/>
      <c r="E173" s="11"/>
    </row>
    <row r="174" spans="4:5" x14ac:dyDescent="0.3">
      <c r="D174" s="12"/>
      <c r="E174" s="11"/>
    </row>
    <row r="175" spans="4:5" x14ac:dyDescent="0.3">
      <c r="D175" s="12"/>
      <c r="E175" s="11"/>
    </row>
    <row r="176" spans="4:5" x14ac:dyDescent="0.3">
      <c r="D176" s="12"/>
      <c r="E176" s="11"/>
    </row>
    <row r="177" spans="4:5" x14ac:dyDescent="0.3">
      <c r="D177" s="12"/>
      <c r="E177" s="11"/>
    </row>
    <row r="178" spans="4:5" x14ac:dyDescent="0.3">
      <c r="D178" s="12"/>
      <c r="E178" s="11"/>
    </row>
    <row r="179" spans="4:5" x14ac:dyDescent="0.3">
      <c r="D179" s="12"/>
      <c r="E179" s="11"/>
    </row>
    <row r="180" spans="4:5" x14ac:dyDescent="0.3">
      <c r="D180" s="12"/>
      <c r="E180" s="11"/>
    </row>
    <row r="181" spans="4:5" x14ac:dyDescent="0.3">
      <c r="D181" s="12"/>
      <c r="E181" s="11"/>
    </row>
    <row r="182" spans="4:5" x14ac:dyDescent="0.3">
      <c r="D182" s="12"/>
      <c r="E182" s="11"/>
    </row>
    <row r="183" spans="4:5" x14ac:dyDescent="0.3">
      <c r="D183" s="12"/>
      <c r="E183" s="11"/>
    </row>
    <row r="184" spans="4:5" x14ac:dyDescent="0.3">
      <c r="D184" s="12"/>
      <c r="E184" s="11"/>
    </row>
    <row r="185" spans="4:5" x14ac:dyDescent="0.3">
      <c r="D185" s="12"/>
      <c r="E185" s="11"/>
    </row>
    <row r="186" spans="4:5" x14ac:dyDescent="0.3">
      <c r="D186" s="12"/>
      <c r="E186" s="11"/>
    </row>
    <row r="187" spans="4:5" x14ac:dyDescent="0.3">
      <c r="D187" s="12"/>
      <c r="E187" s="11"/>
    </row>
    <row r="188" spans="4:5" x14ac:dyDescent="0.3">
      <c r="D188" s="12"/>
      <c r="E188" s="11"/>
    </row>
  </sheetData>
  <mergeCells count="12">
    <mergeCell ref="D1:G1"/>
    <mergeCell ref="A3:D3"/>
    <mergeCell ref="A4:E4"/>
    <mergeCell ref="A62:E62"/>
    <mergeCell ref="A74:E74"/>
    <mergeCell ref="A92:E92"/>
    <mergeCell ref="D129:F129"/>
    <mergeCell ref="D130:F130"/>
    <mergeCell ref="D131:G131"/>
    <mergeCell ref="A99:E99"/>
    <mergeCell ref="A121:E121"/>
    <mergeCell ref="A125:E125"/>
  </mergeCells>
  <pageMargins left="0.25" right="0.25" top="0.75" bottom="0.75" header="0.3" footer="0.3"/>
  <pageSetup paperSize="9" scale="80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objednávkový formulář kabina</vt:lpstr>
      <vt:lpstr>obj. formulář prodejní</vt:lpstr>
      <vt:lpstr>obj. formulář Limit. edice</vt:lpstr>
      <vt:lpstr>obj. formulář promo </vt:lpstr>
      <vt:lpstr>'obj. formulář promo 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Klára</cp:lastModifiedBy>
  <cp:revision/>
  <cp:lastPrinted>2018-10-25T11:56:18Z</cp:lastPrinted>
  <dcterms:created xsi:type="dcterms:W3CDTF">2018-09-03T14:53:34Z</dcterms:created>
  <dcterms:modified xsi:type="dcterms:W3CDTF">2018-10-30T12:25:29Z</dcterms:modified>
</cp:coreProperties>
</file>